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Course'!$A$1:$H$155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5" i="1" l="1"/>
  <c r="D155" i="1"/>
  <c r="C155" i="1"/>
  <c r="F149" i="1"/>
  <c r="D149" i="1"/>
  <c r="C149" i="1"/>
  <c r="F143" i="1"/>
  <c r="D143" i="1"/>
  <c r="C143" i="1"/>
  <c r="F137" i="1"/>
  <c r="D137" i="1"/>
  <c r="C137" i="1"/>
  <c r="F131" i="1"/>
  <c r="D131" i="1"/>
  <c r="C131" i="1"/>
  <c r="G131" i="1" s="1"/>
  <c r="F125" i="1"/>
  <c r="D125" i="1"/>
  <c r="C125" i="1"/>
  <c r="F119" i="1"/>
  <c r="D119" i="1"/>
  <c r="C119" i="1"/>
  <c r="F113" i="1"/>
  <c r="D113" i="1"/>
  <c r="C113" i="1"/>
  <c r="F107" i="1"/>
  <c r="D107" i="1"/>
  <c r="C107" i="1"/>
  <c r="F101" i="1"/>
  <c r="D101" i="1"/>
  <c r="C101" i="1"/>
  <c r="F95" i="1"/>
  <c r="D95" i="1"/>
  <c r="C95" i="1"/>
  <c r="F89" i="1"/>
  <c r="D89" i="1"/>
  <c r="C89" i="1"/>
  <c r="F83" i="1"/>
  <c r="D83" i="1"/>
  <c r="C83" i="1"/>
  <c r="F77" i="1"/>
  <c r="D77" i="1"/>
  <c r="C77" i="1"/>
  <c r="F71" i="1"/>
  <c r="D71" i="1"/>
  <c r="E71" i="1" s="1"/>
  <c r="C71" i="1"/>
  <c r="F65" i="1"/>
  <c r="D65" i="1"/>
  <c r="C65" i="1"/>
  <c r="F59" i="1"/>
  <c r="D59" i="1"/>
  <c r="C59" i="1"/>
  <c r="G83" i="1" l="1"/>
  <c r="E119" i="1"/>
  <c r="E59" i="1"/>
  <c r="G59" i="1"/>
  <c r="G155" i="1"/>
  <c r="E77" i="1"/>
  <c r="G113" i="1"/>
  <c r="G143" i="1"/>
  <c r="E125" i="1"/>
  <c r="G125" i="1"/>
  <c r="G107" i="1"/>
  <c r="E101" i="1"/>
  <c r="G101" i="1"/>
  <c r="E95" i="1"/>
  <c r="G71" i="1"/>
  <c r="G65" i="1"/>
  <c r="E89" i="1"/>
  <c r="E131" i="1"/>
  <c r="E65" i="1"/>
  <c r="G89" i="1"/>
  <c r="E107" i="1"/>
  <c r="E149" i="1"/>
  <c r="G149" i="1"/>
  <c r="G77" i="1"/>
  <c r="E137" i="1"/>
  <c r="G119" i="1"/>
  <c r="G95" i="1"/>
  <c r="G137" i="1"/>
  <c r="E155" i="1"/>
  <c r="E83" i="1"/>
  <c r="E113" i="1"/>
  <c r="E143" i="1"/>
  <c r="J35" i="11" l="1"/>
  <c r="H35" i="11"/>
  <c r="I33" i="11" s="1"/>
  <c r="F35" i="11"/>
  <c r="G33" i="11" s="1"/>
  <c r="D35" i="11"/>
  <c r="E34" i="11" s="1"/>
  <c r="B35" i="11"/>
  <c r="C34" i="11" s="1"/>
  <c r="L34" i="11"/>
  <c r="G34" i="11"/>
  <c r="L33" i="11"/>
  <c r="J31" i="11"/>
  <c r="H31" i="11"/>
  <c r="I30" i="11" s="1"/>
  <c r="F31" i="11"/>
  <c r="G28" i="11" s="1"/>
  <c r="D31" i="11"/>
  <c r="E28" i="11" s="1"/>
  <c r="B31" i="11"/>
  <c r="C30" i="11" s="1"/>
  <c r="L30" i="11"/>
  <c r="K30" i="11"/>
  <c r="L29" i="11"/>
  <c r="K29" i="11"/>
  <c r="L28" i="11"/>
  <c r="L27" i="11"/>
  <c r="K27" i="11"/>
  <c r="L26" i="11"/>
  <c r="K26" i="11"/>
  <c r="J24" i="11"/>
  <c r="L24" i="11" s="1"/>
  <c r="H24" i="11"/>
  <c r="I21" i="11" s="1"/>
  <c r="F24" i="11"/>
  <c r="G22" i="11" s="1"/>
  <c r="D24" i="11"/>
  <c r="E20" i="11" s="1"/>
  <c r="B24" i="11"/>
  <c r="C21" i="11" s="1"/>
  <c r="L23" i="11"/>
  <c r="G23" i="11"/>
  <c r="L22" i="11"/>
  <c r="L21" i="11"/>
  <c r="L20" i="11"/>
  <c r="G20" i="11"/>
  <c r="J18" i="11"/>
  <c r="K14" i="11" s="1"/>
  <c r="H18" i="11"/>
  <c r="I17" i="11" s="1"/>
  <c r="F18" i="11"/>
  <c r="G14" i="11" s="1"/>
  <c r="D18" i="11"/>
  <c r="E17" i="11" s="1"/>
  <c r="B18" i="11"/>
  <c r="C16" i="11" s="1"/>
  <c r="L17" i="11"/>
  <c r="L16" i="11"/>
  <c r="G16" i="11"/>
  <c r="L15" i="11"/>
  <c r="L14" i="11"/>
  <c r="I14" i="11"/>
  <c r="L13" i="11"/>
  <c r="L12" i="11"/>
  <c r="E12" i="11"/>
  <c r="L11" i="11"/>
  <c r="I11" i="11"/>
  <c r="L10" i="11"/>
  <c r="L9" i="11"/>
  <c r="I9" i="11"/>
  <c r="J7" i="11"/>
  <c r="L7" i="11" s="1"/>
  <c r="H7" i="11"/>
  <c r="I6" i="11" s="1"/>
  <c r="F7" i="11"/>
  <c r="G4" i="11" s="1"/>
  <c r="D7" i="11"/>
  <c r="E5" i="11" s="1"/>
  <c r="B7" i="11"/>
  <c r="C6" i="11" s="1"/>
  <c r="L6" i="11"/>
  <c r="L5" i="11"/>
  <c r="C5" i="11"/>
  <c r="L4" i="11"/>
  <c r="C4" i="11"/>
  <c r="I15" i="11" l="1"/>
  <c r="I12" i="11"/>
  <c r="I13" i="11"/>
  <c r="I10" i="11"/>
  <c r="I18" i="11" s="1"/>
  <c r="C10" i="11"/>
  <c r="E10" i="11"/>
  <c r="I16" i="11"/>
  <c r="C14" i="11"/>
  <c r="E33" i="11"/>
  <c r="E35" i="11" s="1"/>
  <c r="L35" i="11"/>
  <c r="K33" i="11"/>
  <c r="I34" i="11"/>
  <c r="I35" i="11" s="1"/>
  <c r="G35" i="11"/>
  <c r="I28" i="11"/>
  <c r="I26" i="11"/>
  <c r="I29" i="11"/>
  <c r="I27" i="11"/>
  <c r="G30" i="11"/>
  <c r="G26" i="11"/>
  <c r="E29" i="11"/>
  <c r="E27" i="11"/>
  <c r="E26" i="11"/>
  <c r="E30" i="11"/>
  <c r="C28" i="11"/>
  <c r="L31" i="11"/>
  <c r="C29" i="11"/>
  <c r="C27" i="11"/>
  <c r="I22" i="11"/>
  <c r="I20" i="11"/>
  <c r="I23" i="11"/>
  <c r="G21" i="11"/>
  <c r="G24" i="11" s="1"/>
  <c r="E22" i="11"/>
  <c r="K16" i="11"/>
  <c r="K12" i="11"/>
  <c r="G10" i="11"/>
  <c r="G17" i="11"/>
  <c r="G11" i="11"/>
  <c r="G15" i="11"/>
  <c r="G9" i="11"/>
  <c r="G13" i="11"/>
  <c r="G12" i="11"/>
  <c r="E14" i="11"/>
  <c r="E16" i="11"/>
  <c r="E9" i="11"/>
  <c r="E11" i="11"/>
  <c r="E15" i="11"/>
  <c r="E13" i="11"/>
  <c r="K5" i="11"/>
  <c r="K6" i="11"/>
  <c r="I4" i="11"/>
  <c r="E4" i="11"/>
  <c r="E7" i="11" s="1"/>
  <c r="E6" i="11"/>
  <c r="C7" i="11"/>
  <c r="K35" i="11"/>
  <c r="G5" i="11"/>
  <c r="G7" i="11" s="1"/>
  <c r="C23" i="11"/>
  <c r="I5" i="11"/>
  <c r="K9" i="11"/>
  <c r="C11" i="11"/>
  <c r="K13" i="11"/>
  <c r="C15" i="11"/>
  <c r="K17" i="11"/>
  <c r="E23" i="11"/>
  <c r="C26" i="11"/>
  <c r="G27" i="11"/>
  <c r="K28" i="11"/>
  <c r="K31" i="11" s="1"/>
  <c r="G6" i="11"/>
  <c r="C20" i="11"/>
  <c r="K22" i="11"/>
  <c r="K20" i="11"/>
  <c r="C22" i="11"/>
  <c r="C33" i="11"/>
  <c r="C35" i="11" s="1"/>
  <c r="K4" i="11"/>
  <c r="K23" i="11"/>
  <c r="K34" i="11"/>
  <c r="C9" i="11"/>
  <c r="K11" i="11"/>
  <c r="C13" i="11"/>
  <c r="K15" i="11"/>
  <c r="C17" i="11"/>
  <c r="L18" i="11"/>
  <c r="E21" i="11"/>
  <c r="G29" i="11"/>
  <c r="K10" i="11"/>
  <c r="C12" i="11"/>
  <c r="K21" i="11"/>
  <c r="E31" i="11" l="1"/>
  <c r="I24" i="11"/>
  <c r="E24" i="11"/>
  <c r="C31" i="11"/>
  <c r="I31" i="11"/>
  <c r="G31" i="11"/>
  <c r="G18" i="11"/>
  <c r="E18" i="11"/>
  <c r="K7" i="11"/>
  <c r="I7" i="11"/>
  <c r="C24" i="11"/>
  <c r="K18" i="11"/>
  <c r="K24" i="11"/>
  <c r="C18" i="11"/>
  <c r="D8" i="3"/>
  <c r="C8" i="3"/>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E16" i="3" s="1"/>
  <c r="C16" i="3"/>
  <c r="F9" i="1"/>
  <c r="D9" i="1"/>
  <c r="C9" i="1"/>
  <c r="F8" i="3"/>
  <c r="F20" i="7"/>
  <c r="D20" i="7"/>
  <c r="C20" i="7"/>
  <c r="C14" i="7"/>
  <c r="D14" i="7"/>
  <c r="E14" i="7" s="1"/>
  <c r="F14" i="7"/>
  <c r="G14" i="7" s="1"/>
  <c r="F8" i="7"/>
  <c r="D8" i="7"/>
  <c r="C8" i="7"/>
  <c r="R57" i="9"/>
  <c r="L57" i="9"/>
  <c r="M57" i="9" s="1"/>
  <c r="L51" i="9"/>
  <c r="L45" i="9"/>
  <c r="M45" i="9" s="1"/>
  <c r="L39" i="9"/>
  <c r="L33" i="9"/>
  <c r="L27" i="9"/>
  <c r="L21" i="9"/>
  <c r="L9" i="9"/>
  <c r="I9" i="9"/>
  <c r="I15" i="9"/>
  <c r="C21" i="9"/>
  <c r="C15" i="9"/>
  <c r="C9" i="9"/>
  <c r="C33" i="9"/>
  <c r="C39" i="9"/>
  <c r="C45" i="9"/>
  <c r="C51" i="9"/>
  <c r="P57" i="9"/>
  <c r="O57" i="9"/>
  <c r="J57" i="9"/>
  <c r="K57" i="9" s="1"/>
  <c r="I57" i="9"/>
  <c r="F57" i="9"/>
  <c r="D57" i="9"/>
  <c r="C57" i="9"/>
  <c r="R45" i="9"/>
  <c r="S45" i="9" s="1"/>
  <c r="P45" i="9"/>
  <c r="O45" i="9"/>
  <c r="J45" i="9"/>
  <c r="I45" i="9"/>
  <c r="F45" i="9"/>
  <c r="D45" i="9"/>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K51" i="9" l="1"/>
  <c r="E29" i="3"/>
  <c r="K39" i="9"/>
  <c r="Q45" i="9"/>
  <c r="M51" i="9"/>
  <c r="G29" i="3"/>
  <c r="E45" i="9"/>
  <c r="E51" i="9"/>
  <c r="E8" i="7"/>
  <c r="E35" i="3"/>
  <c r="G51" i="9"/>
  <c r="G22" i="3"/>
  <c r="E41" i="3"/>
  <c r="Q15" i="9"/>
  <c r="S15" i="9"/>
  <c r="S51" i="9"/>
  <c r="Q33" i="9"/>
  <c r="G20" i="7"/>
  <c r="E20" i="7"/>
  <c r="G8" i="7"/>
  <c r="G53" i="1"/>
  <c r="E47" i="1"/>
  <c r="E17" i="1"/>
  <c r="E29" i="1"/>
  <c r="G29" i="1"/>
  <c r="G23" i="1"/>
  <c r="E41" i="1"/>
  <c r="E59" i="3"/>
  <c r="E53" i="3"/>
  <c r="G41"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<sst xmlns="http://schemas.openxmlformats.org/spreadsheetml/2006/main" count="1077" uniqueCount="128">
  <si>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</si>
  <si>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</si>
  <si>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</si>
  <si>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</si>
  <si>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</si>
  <si>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</si>
  <si>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</si>
  <si>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</si>
  <si>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</si>
  <si>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</si>
  <si>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</si>
  <si>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</si>
  <si>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</si>
  <si>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</si>
  <si>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</si>
  <si>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</si>
  <si>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</si>
  <si>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</si>
  <si>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</si>
  <si>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</si>
  <si>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</si>
  <si>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</si>
  <si>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</si>
  <si>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</si>
  <si>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</si>
  <si>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</si>
  <si>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</si>
  <si>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</si>
  <si>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</si>
  <si>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</si>
  <si>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</si>
  <si>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</si>
  <si>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</si>
  <si>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</si>
  <si>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</si>
  <si>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</si>
  <si>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</si>
  <si>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</si>
  <si>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</si>
  <si>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</si>
  <si>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</si>
  <si>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</si>
  <si>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</si>
  <si>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</si>
  <si>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</si>
  <si>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</si>
  <si>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</si>
  <si>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</si>
  <si>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</si>
  <si>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</si>
  <si>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</si>
  <si>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</si>
  <si>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</si>
  <si>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</si>
  <si>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</si>
  <si>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</si>
  <si>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</si>
  <si>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</si>
  <si>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</si>
  <si>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</si>
  <si>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</si>
  <si>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</si>
  <si>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</si>
  <si>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</si>
  <si>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</si>
  <si>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</si>
  <si>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</si>
  <si>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</si>
  <si>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</si>
  <si>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</si>
  <si>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</si>
  <si>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</si>
  <si>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</si>
  <si>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</si>
  <si>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</si>
  <si>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</si>
  <si>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</si>
  <si>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</si>
  <si>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</si>
  <si>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</si>
  <si>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</si>
  <si>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</si>
  <si>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</si>
  <si>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</si>
  <si>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</si>
  <si>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</si>
  <si>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</si>
  <si>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</si>
  <si>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</si>
  <si>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</si>
  <si>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</si>
  <si>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</si>
  <si>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</si>
  <si>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</si>
  <si>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</si>
  <si>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</si>
  <si>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</si>
  <si>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</si>
  <si>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Child Development</t>
  </si>
  <si>
    <t>Child Development
Success and Retention Rates by Demographics</t>
  </si>
  <si>
    <t>Child Development
Success and Retention Rates by Course</t>
  </si>
  <si>
    <t>Child Development
Success and Retention Rates by Distance Education (DE) Status</t>
  </si>
  <si>
    <t>Child Development
Success and Retention Rates by Distance Education Status and Race/Ethnicity</t>
  </si>
  <si>
    <t>Child Development
Productivity</t>
  </si>
  <si>
    <t>CD-101 : Parent Education</t>
  </si>
  <si>
    <t>CD-106 : Practicum: Observation &amp; Exp</t>
  </si>
  <si>
    <t>CD-115 : Changing American Family</t>
  </si>
  <si>
    <t>CD-123 : Programs-Curric Young Children</t>
  </si>
  <si>
    <t>CD-124 : Infant &amp; Toddler Development</t>
  </si>
  <si>
    <t>CD-125 : Child Growth and Development</t>
  </si>
  <si>
    <t>CD-126 : Art for Child Development</t>
  </si>
  <si>
    <t>CD-127 : Science &amp; Math for Child Dev</t>
  </si>
  <si>
    <t>CD-128 : Music &amp; Movement for Child Dev</t>
  </si>
  <si>
    <t>CD-129 : Language &amp; Literature for Cd</t>
  </si>
  <si>
    <t>CD-130 : Curric: Design &amp; Implement</t>
  </si>
  <si>
    <t>CD-131 : Child, Family and Community</t>
  </si>
  <si>
    <t>CD-132 : Field Experience Seminar</t>
  </si>
  <si>
    <t>CD-133 : Field Exp: Student Teaching</t>
  </si>
  <si>
    <t>CD-134 : Health, Safety &amp; Nutrition</t>
  </si>
  <si>
    <t>CD-136 : Adult Supervision</t>
  </si>
  <si>
    <t>CD-137 : Admin of CD Programs I</t>
  </si>
  <si>
    <t>CD-138 : Admin of CD Programs II</t>
  </si>
  <si>
    <t>CD-141 : Work w/Children-Special Needs</t>
  </si>
  <si>
    <t>CD-143 : Planning: Infant/Toddler Care</t>
  </si>
  <si>
    <t>CD-153 : Teaching in a Diverse Society</t>
  </si>
  <si>
    <t>CD-170 : Practicum: Infants &amp; Toddlers</t>
  </si>
  <si>
    <t>CD-210 : Children Challenging Behaviors</t>
  </si>
  <si>
    <t>CD-213 : Observation and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</si>
</sst>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571500</xdr:colOff>
      <xdr:row>1</xdr:row>
      <xdr:rowOff>0</xdr:rowOff>
    </xdr:from>
    <xdr:to>
      <xdr:col>9</xdr:col>
      <xdr:colOff>513824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62012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2" t="s">
        <v>80</v>
      </c>
      <c r="B4" s="123"/>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2" t="s">
        <v>79</v>
      </c>
      <c r="B10" s="123"/>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2" t="s">
        <v>78</v>
      </c>
      <c r="B14" s="123"/>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58</v>
      </c>
      <c r="B2" s="129"/>
      <c r="C2" s="129"/>
      <c r="D2" s="129"/>
      <c r="E2" s="129"/>
      <c r="F2" s="129"/>
      <c r="G2" s="129"/>
      <c r="H2" s="129"/>
      <c r="I2" s="129"/>
      <c r="J2" s="129"/>
      <c r="K2" s="129"/>
      <c r="L2" s="129"/>
      <c r="M2" s="129"/>
    </row>
    <row r="3" spans="1:13" s="23" customFormat="1" ht="30" x14ac:dyDescent="0.25">
      <c r="A3" s="50" t="s">
        <v>7</v>
      </c>
      <c r="B3" s="127" t="s">
        <v>91</v>
      </c>
      <c r="C3" s="127"/>
      <c r="D3" s="127" t="s">
        <v>92</v>
      </c>
      <c r="E3" s="127"/>
      <c r="F3" s="127" t="s">
        <v>93</v>
      </c>
      <c r="G3" s="127"/>
      <c r="H3" s="127" t="s">
        <v>94</v>
      </c>
      <c r="I3" s="127"/>
      <c r="J3" s="127" t="s">
        <v>95</v>
      </c>
      <c r="K3" s="127"/>
      <c r="L3" s="49" t="s">
        <v>28</v>
      </c>
      <c r="M3" s="49" t="s">
        <v>96</v>
      </c>
    </row>
    <row r="4" spans="1:13" x14ac:dyDescent="0.25">
      <c r="A4" s="16" t="s">
        <v>8</v>
      </c>
      <c r="B4" s="111">
        <v>437</v>
      </c>
      <c r="C4" s="9">
        <f>IFERROR(B4/B$7, "--")</f>
        <v>0.87575150300601201</v>
      </c>
      <c r="D4" s="111">
        <v>435</v>
      </c>
      <c r="E4" s="9">
        <f t="shared" ref="E4:E6" si="0">IFERROR(D4/D$7, "--")</f>
        <v>0.90436590436590436</v>
      </c>
      <c r="F4" s="111">
        <v>474</v>
      </c>
      <c r="G4" s="9">
        <f t="shared" ref="G4:G6" si="1">IFERROR(F4/F$7, "--")</f>
        <v>0.94234592445328036</v>
      </c>
      <c r="H4" s="111">
        <v>492</v>
      </c>
      <c r="I4" s="9">
        <f t="shared" ref="I4:I6" si="2">IFERROR(H4/H$7, "--")</f>
        <v>0.91620111731843579</v>
      </c>
      <c r="J4" s="111">
        <v>520</v>
      </c>
      <c r="K4" s="9">
        <f t="shared" ref="K4:K6" si="3">IFERROR(J4/J$7, "--")</f>
        <v>0.92198581560283688</v>
      </c>
      <c r="L4" s="9">
        <f>IFERROR((J4-B4)/B4, "--")</f>
        <v>0.18993135011441648</v>
      </c>
      <c r="M4" s="110"/>
    </row>
    <row r="5" spans="1:13" x14ac:dyDescent="0.25">
      <c r="A5" s="16" t="s">
        <v>9</v>
      </c>
      <c r="B5" s="111">
        <v>58</v>
      </c>
      <c r="C5" s="9">
        <f t="shared" ref="C5" si="4">IFERROR(B5/B$7, "--")</f>
        <v>0.11623246492985972</v>
      </c>
      <c r="D5" s="111">
        <v>43</v>
      </c>
      <c r="E5" s="9">
        <f t="shared" si="0"/>
        <v>8.9397089397089402E-2</v>
      </c>
      <c r="F5" s="111">
        <v>27</v>
      </c>
      <c r="G5" s="9">
        <f>IFERROR(F5/F$7, "--")</f>
        <v>5.3677932405566599E-2</v>
      </c>
      <c r="H5" s="111">
        <v>39</v>
      </c>
      <c r="I5" s="9">
        <f t="shared" si="2"/>
        <v>7.2625698324022353E-2</v>
      </c>
      <c r="J5" s="111">
        <v>40</v>
      </c>
      <c r="K5" s="9">
        <f t="shared" si="3"/>
        <v>7.0921985815602842E-2</v>
      </c>
      <c r="L5" s="9">
        <f>IFERROR((J5-B5)/B5, "--")</f>
        <v>-0.31034482758620691</v>
      </c>
      <c r="M5" s="110"/>
    </row>
    <row r="6" spans="1:13" x14ac:dyDescent="0.25">
      <c r="A6" s="16" t="s">
        <v>10</v>
      </c>
      <c r="B6" s="111">
        <v>4</v>
      </c>
      <c r="C6" s="9">
        <f>IFERROR(B6/B$7, "--")</f>
        <v>8.0160320641282558E-3</v>
      </c>
      <c r="D6" s="111">
        <v>3</v>
      </c>
      <c r="E6" s="9">
        <f t="shared" si="0"/>
        <v>6.2370062370062374E-3</v>
      </c>
      <c r="F6" s="111">
        <v>2</v>
      </c>
      <c r="G6" s="9">
        <f t="shared" si="1"/>
        <v>3.9761431411530811E-3</v>
      </c>
      <c r="H6" s="111">
        <v>6</v>
      </c>
      <c r="I6" s="9">
        <f t="shared" si="2"/>
        <v>1.11731843575419E-2</v>
      </c>
      <c r="J6" s="111">
        <v>4</v>
      </c>
      <c r="K6" s="9">
        <f t="shared" si="3"/>
        <v>7.0921985815602835E-3</v>
      </c>
      <c r="L6" s="9">
        <f>IFERROR((J6-B6)/B6, "--")</f>
        <v>0</v>
      </c>
      <c r="M6" s="110"/>
    </row>
    <row r="7" spans="1:13" x14ac:dyDescent="0.25">
      <c r="A7" s="100" t="s">
        <v>27</v>
      </c>
      <c r="B7" s="17">
        <f t="shared" ref="B7:K7" si="5">IFERROR(SUM(B4:B6), "--")</f>
        <v>499</v>
      </c>
      <c r="C7" s="18">
        <f t="shared" si="5"/>
        <v>1</v>
      </c>
      <c r="D7" s="17">
        <f t="shared" si="5"/>
        <v>481</v>
      </c>
      <c r="E7" s="18">
        <f t="shared" si="5"/>
        <v>1</v>
      </c>
      <c r="F7" s="17">
        <f t="shared" si="5"/>
        <v>503</v>
      </c>
      <c r="G7" s="18">
        <f t="shared" si="5"/>
        <v>1</v>
      </c>
      <c r="H7" s="17">
        <f t="shared" si="5"/>
        <v>537</v>
      </c>
      <c r="I7" s="18">
        <f t="shared" si="5"/>
        <v>1</v>
      </c>
      <c r="J7" s="17">
        <f t="shared" si="5"/>
        <v>564</v>
      </c>
      <c r="K7" s="18">
        <f t="shared" si="5"/>
        <v>1</v>
      </c>
      <c r="L7" s="18">
        <f>IFERROR((J7-B7)/B7, "--")</f>
        <v>0.13026052104208416</v>
      </c>
      <c r="M7" s="110"/>
    </row>
    <row r="8" spans="1:13" s="23" customFormat="1" ht="30" x14ac:dyDescent="0.25">
      <c r="A8" s="50" t="s">
        <v>19</v>
      </c>
      <c r="B8" s="127" t="s">
        <v>91</v>
      </c>
      <c r="C8" s="127"/>
      <c r="D8" s="127" t="s">
        <v>92</v>
      </c>
      <c r="E8" s="127"/>
      <c r="F8" s="127" t="s">
        <v>93</v>
      </c>
      <c r="G8" s="127"/>
      <c r="H8" s="127" t="s">
        <v>94</v>
      </c>
      <c r="I8" s="127"/>
      <c r="J8" s="127" t="s">
        <v>95</v>
      </c>
      <c r="K8" s="127"/>
      <c r="L8" s="49" t="s">
        <v>28</v>
      </c>
      <c r="M8" s="49" t="s">
        <v>96</v>
      </c>
    </row>
    <row r="9" spans="1:13" x14ac:dyDescent="0.25">
      <c r="A9" s="16" t="s">
        <v>11</v>
      </c>
      <c r="B9" s="111">
        <v>26</v>
      </c>
      <c r="C9" s="9">
        <f t="shared" ref="C9:C17" si="6">IFERROR(B9/B$18, "--")</f>
        <v>5.2104208416833664E-2</v>
      </c>
      <c r="D9" s="111">
        <v>28</v>
      </c>
      <c r="E9" s="9">
        <f>IFERROR(D9/D$18, "--")</f>
        <v>5.8212058212058215E-2</v>
      </c>
      <c r="F9" s="111">
        <v>26</v>
      </c>
      <c r="G9" s="9">
        <f t="shared" ref="G9:G17" si="7">IFERROR(F9/F$18, "--")</f>
        <v>5.168986083499006E-2</v>
      </c>
      <c r="H9" s="111">
        <v>28</v>
      </c>
      <c r="I9" s="9">
        <f t="shared" ref="I9:I17" si="8">IFERROR(H9/H$18, "--")</f>
        <v>5.2141527001862198E-2</v>
      </c>
      <c r="J9" s="111">
        <v>17</v>
      </c>
      <c r="K9" s="9">
        <f t="shared" ref="K9:K17" si="9">IFERROR(J9/J$18, "--")</f>
        <v>3.0141843971631204E-2</v>
      </c>
      <c r="L9" s="9">
        <f t="shared" ref="L9:L17" si="10">IFERROR((J9-B9)/B9, "--")</f>
        <v>-0.34615384615384615</v>
      </c>
      <c r="M9" s="110"/>
    </row>
    <row r="10" spans="1:13" x14ac:dyDescent="0.25">
      <c r="A10" s="16" t="s">
        <v>12</v>
      </c>
      <c r="B10" s="111">
        <v>4</v>
      </c>
      <c r="C10" s="9">
        <f t="shared" si="6"/>
        <v>8.0160320641282558E-3</v>
      </c>
      <c r="D10" s="111">
        <v>2</v>
      </c>
      <c r="E10" s="9">
        <f t="shared" ref="E10:E17" si="11">IFERROR(D10/D$18, "--")</f>
        <v>4.1580041580041582E-3</v>
      </c>
      <c r="F10" s="111">
        <v>3</v>
      </c>
      <c r="G10" s="9">
        <f t="shared" si="7"/>
        <v>5.9642147117296221E-3</v>
      </c>
      <c r="H10" s="111">
        <v>1</v>
      </c>
      <c r="I10" s="9">
        <f t="shared" si="8"/>
        <v>1.8621973929236499E-3</v>
      </c>
      <c r="J10" s="111">
        <v>2</v>
      </c>
      <c r="K10" s="9">
        <f>IFERROR(J10/J$18, "--")</f>
        <v>3.5460992907801418E-3</v>
      </c>
      <c r="L10" s="9">
        <f>IFERROR((J10-B10)/B10, "--")</f>
        <v>-0.5</v>
      </c>
      <c r="M10" s="110"/>
    </row>
    <row r="11" spans="1:13" x14ac:dyDescent="0.25">
      <c r="A11" s="16" t="s">
        <v>13</v>
      </c>
      <c r="B11" s="111">
        <v>17</v>
      </c>
      <c r="C11" s="9">
        <f t="shared" si="6"/>
        <v>3.406813627254509E-2</v>
      </c>
      <c r="D11" s="111">
        <v>17</v>
      </c>
      <c r="E11" s="9">
        <f t="shared" si="11"/>
        <v>3.5343035343035345E-2</v>
      </c>
      <c r="F11" s="111">
        <v>20</v>
      </c>
      <c r="G11" s="9">
        <f t="shared" si="7"/>
        <v>3.9761431411530816E-2</v>
      </c>
      <c r="H11" s="111">
        <v>10</v>
      </c>
      <c r="I11" s="9">
        <f t="shared" si="8"/>
        <v>1.86219739292365E-2</v>
      </c>
      <c r="J11" s="111">
        <v>7</v>
      </c>
      <c r="K11" s="9">
        <f t="shared" si="9"/>
        <v>1.2411347517730497E-2</v>
      </c>
      <c r="L11" s="9">
        <f t="shared" si="10"/>
        <v>-0.58823529411764708</v>
      </c>
      <c r="M11" s="110"/>
    </row>
    <row r="12" spans="1:13" x14ac:dyDescent="0.25">
      <c r="A12" s="16" t="s">
        <v>14</v>
      </c>
      <c r="B12" s="111">
        <v>14</v>
      </c>
      <c r="C12" s="9">
        <f t="shared" si="6"/>
        <v>2.8056112224448898E-2</v>
      </c>
      <c r="D12" s="111">
        <v>8</v>
      </c>
      <c r="E12" s="9">
        <f t="shared" si="11"/>
        <v>1.6632016632016633E-2</v>
      </c>
      <c r="F12" s="111">
        <v>2</v>
      </c>
      <c r="G12" s="9">
        <f t="shared" si="7"/>
        <v>3.9761431411530811E-3</v>
      </c>
      <c r="H12" s="111">
        <v>6</v>
      </c>
      <c r="I12" s="9">
        <f t="shared" si="8"/>
        <v>1.11731843575419E-2</v>
      </c>
      <c r="J12" s="111">
        <v>9</v>
      </c>
      <c r="K12" s="9">
        <f t="shared" si="9"/>
        <v>1.5957446808510637E-2</v>
      </c>
      <c r="L12" s="9">
        <f t="shared" si="10"/>
        <v>-0.35714285714285715</v>
      </c>
      <c r="M12" s="110"/>
    </row>
    <row r="13" spans="1:13" x14ac:dyDescent="0.25">
      <c r="A13" s="16" t="s">
        <v>87</v>
      </c>
      <c r="B13" s="111">
        <v>168</v>
      </c>
      <c r="C13" s="9">
        <f t="shared" si="6"/>
        <v>0.33667334669338678</v>
      </c>
      <c r="D13" s="111">
        <v>173</v>
      </c>
      <c r="E13" s="9">
        <f t="shared" si="11"/>
        <v>0.35966735966735969</v>
      </c>
      <c r="F13" s="111">
        <v>163</v>
      </c>
      <c r="G13" s="9">
        <f t="shared" si="7"/>
        <v>0.32405566600397612</v>
      </c>
      <c r="H13" s="111">
        <v>158</v>
      </c>
      <c r="I13" s="9">
        <f t="shared" si="8"/>
        <v>0.29422718808193671</v>
      </c>
      <c r="J13" s="111">
        <v>143</v>
      </c>
      <c r="K13" s="9">
        <f t="shared" si="9"/>
        <v>0.25354609929078015</v>
      </c>
      <c r="L13" s="9">
        <f t="shared" si="10"/>
        <v>-0.14880952380952381</v>
      </c>
      <c r="M13" s="110"/>
    </row>
    <row r="14" spans="1:13" x14ac:dyDescent="0.25">
      <c r="A14" s="16" t="s">
        <v>15</v>
      </c>
      <c r="B14" s="111">
        <v>1</v>
      </c>
      <c r="C14" s="9">
        <f t="shared" si="6"/>
        <v>2.004008016032064E-3</v>
      </c>
      <c r="D14" s="111">
        <v>0</v>
      </c>
      <c r="E14" s="9">
        <f t="shared" si="11"/>
        <v>0</v>
      </c>
      <c r="F14" s="111">
        <v>3</v>
      </c>
      <c r="G14" s="9">
        <f t="shared" si="7"/>
        <v>5.9642147117296221E-3</v>
      </c>
      <c r="H14" s="111">
        <v>2</v>
      </c>
      <c r="I14" s="9">
        <f t="shared" si="8"/>
        <v>3.7243947858472998E-3</v>
      </c>
      <c r="J14" s="111">
        <v>2</v>
      </c>
      <c r="K14" s="9">
        <f t="shared" si="9"/>
        <v>3.5460992907801418E-3</v>
      </c>
      <c r="L14" s="9">
        <f t="shared" si="10"/>
        <v>1</v>
      </c>
      <c r="M14" s="110"/>
    </row>
    <row r="15" spans="1:13" x14ac:dyDescent="0.25">
      <c r="A15" s="16" t="s">
        <v>16</v>
      </c>
      <c r="B15" s="111">
        <v>210</v>
      </c>
      <c r="C15" s="9">
        <f t="shared" si="6"/>
        <v>0.42084168336673344</v>
      </c>
      <c r="D15" s="111">
        <v>208</v>
      </c>
      <c r="E15" s="9">
        <f t="shared" si="11"/>
        <v>0.43243243243243246</v>
      </c>
      <c r="F15" s="111">
        <v>238</v>
      </c>
      <c r="G15" s="9">
        <f t="shared" si="7"/>
        <v>0.47316103379721669</v>
      </c>
      <c r="H15" s="111">
        <v>284</v>
      </c>
      <c r="I15" s="9">
        <f t="shared" si="8"/>
        <v>0.52886405959031657</v>
      </c>
      <c r="J15" s="111">
        <v>332</v>
      </c>
      <c r="K15" s="9">
        <f t="shared" si="9"/>
        <v>0.58865248226950351</v>
      </c>
      <c r="L15" s="9">
        <f t="shared" si="10"/>
        <v>0.580952380952381</v>
      </c>
      <c r="M15" s="110"/>
    </row>
    <row r="16" spans="1:13" x14ac:dyDescent="0.25">
      <c r="A16" s="16" t="s">
        <v>17</v>
      </c>
      <c r="B16" s="111">
        <v>44</v>
      </c>
      <c r="C16" s="9">
        <f t="shared" si="6"/>
        <v>8.8176352705410826E-2</v>
      </c>
      <c r="D16" s="111">
        <v>34</v>
      </c>
      <c r="E16" s="9">
        <f t="shared" si="11"/>
        <v>7.068607068607069E-2</v>
      </c>
      <c r="F16" s="111">
        <v>43</v>
      </c>
      <c r="G16" s="9">
        <f t="shared" si="7"/>
        <v>8.5487077534791248E-2</v>
      </c>
      <c r="H16" s="111">
        <v>41</v>
      </c>
      <c r="I16" s="9">
        <f t="shared" si="8"/>
        <v>7.6350093109869649E-2</v>
      </c>
      <c r="J16" s="111">
        <v>45</v>
      </c>
      <c r="K16" s="9">
        <f t="shared" si="9"/>
        <v>7.9787234042553196E-2</v>
      </c>
      <c r="L16" s="9">
        <f t="shared" si="10"/>
        <v>2.2727272727272728E-2</v>
      </c>
      <c r="M16" s="110"/>
    </row>
    <row r="17" spans="1:13" x14ac:dyDescent="0.25">
      <c r="A17" s="16" t="s">
        <v>18</v>
      </c>
      <c r="B17" s="111">
        <v>15</v>
      </c>
      <c r="C17" s="9">
        <f t="shared" si="6"/>
        <v>3.0060120240480961E-2</v>
      </c>
      <c r="D17" s="111">
        <v>11</v>
      </c>
      <c r="E17" s="9">
        <f t="shared" si="11"/>
        <v>2.286902286902287E-2</v>
      </c>
      <c r="F17" s="111">
        <v>5</v>
      </c>
      <c r="G17" s="9">
        <f t="shared" si="7"/>
        <v>9.9403578528827041E-3</v>
      </c>
      <c r="H17" s="111">
        <v>7</v>
      </c>
      <c r="I17" s="9">
        <f t="shared" si="8"/>
        <v>1.3035381750465549E-2</v>
      </c>
      <c r="J17" s="111">
        <v>7</v>
      </c>
      <c r="K17" s="9">
        <f t="shared" si="9"/>
        <v>1.2411347517730497E-2</v>
      </c>
      <c r="L17" s="9">
        <f t="shared" si="10"/>
        <v>-0.53333333333333333</v>
      </c>
      <c r="M17" s="110"/>
    </row>
    <row r="18" spans="1:13" x14ac:dyDescent="0.25">
      <c r="A18" s="100" t="s">
        <v>27</v>
      </c>
      <c r="B18" s="17">
        <f t="shared" ref="B18:K18" si="12">IFERROR(SUM(B9:B17), "--")</f>
        <v>499</v>
      </c>
      <c r="C18" s="18">
        <f t="shared" si="12"/>
        <v>1</v>
      </c>
      <c r="D18" s="17">
        <f t="shared" si="12"/>
        <v>481</v>
      </c>
      <c r="E18" s="18">
        <f t="shared" si="12"/>
        <v>1</v>
      </c>
      <c r="F18" s="17">
        <f t="shared" si="12"/>
        <v>503</v>
      </c>
      <c r="G18" s="18">
        <f t="shared" si="12"/>
        <v>1</v>
      </c>
      <c r="H18" s="17">
        <f t="shared" si="12"/>
        <v>537</v>
      </c>
      <c r="I18" s="18">
        <f t="shared" si="12"/>
        <v>1</v>
      </c>
      <c r="J18" s="17">
        <f t="shared" si="12"/>
        <v>564</v>
      </c>
      <c r="K18" s="18">
        <f t="shared" si="12"/>
        <v>1</v>
      </c>
      <c r="L18" s="18">
        <f>IFERROR((J18-B18)/B18, "--")</f>
        <v>0.13026052104208416</v>
      </c>
      <c r="M18" s="110"/>
    </row>
    <row r="19" spans="1:13" s="23" customFormat="1" ht="30" x14ac:dyDescent="0.25">
      <c r="A19" s="50" t="s">
        <v>2</v>
      </c>
      <c r="B19" s="127" t="s">
        <v>91</v>
      </c>
      <c r="C19" s="127"/>
      <c r="D19" s="127" t="s">
        <v>92</v>
      </c>
      <c r="E19" s="127"/>
      <c r="F19" s="127" t="s">
        <v>93</v>
      </c>
      <c r="G19" s="127"/>
      <c r="H19" s="127" t="s">
        <v>94</v>
      </c>
      <c r="I19" s="127"/>
      <c r="J19" s="127" t="s">
        <v>95</v>
      </c>
      <c r="K19" s="127"/>
      <c r="L19" s="49" t="s">
        <v>28</v>
      </c>
      <c r="M19" s="49" t="s">
        <v>96</v>
      </c>
    </row>
    <row r="20" spans="1:13" x14ac:dyDescent="0.25">
      <c r="A20" s="16" t="s">
        <v>3</v>
      </c>
      <c r="B20" s="111">
        <v>55</v>
      </c>
      <c r="C20" s="9">
        <f>IFERROR(B20/B$24, "--")</f>
        <v>0.11022044088176353</v>
      </c>
      <c r="D20" s="111">
        <v>44</v>
      </c>
      <c r="E20" s="9">
        <f t="shared" ref="E20:E23" si="13">IFERROR(D20/D$24, "--")</f>
        <v>9.1476091476091481E-2</v>
      </c>
      <c r="F20" s="111">
        <v>42</v>
      </c>
      <c r="G20" s="9">
        <f t="shared" ref="G20:G23" si="14">IFERROR(F20/F$24, "--")</f>
        <v>8.3499005964214709E-2</v>
      </c>
      <c r="H20" s="111">
        <v>43</v>
      </c>
      <c r="I20" s="9">
        <f t="shared" ref="I20:I23" si="15">IFERROR(H20/H$24, "--")</f>
        <v>8.0074487895716945E-2</v>
      </c>
      <c r="J20" s="111">
        <v>48</v>
      </c>
      <c r="K20" s="9">
        <f t="shared" ref="K20:K23" si="16">IFERROR(J20/J$24, "--")</f>
        <v>8.5106382978723402E-2</v>
      </c>
      <c r="L20" s="9">
        <f t="shared" ref="L20:L24" si="17">IFERROR((J20-B20)/B20, "--")</f>
        <v>-0.12727272727272726</v>
      </c>
      <c r="M20" s="110"/>
    </row>
    <row r="21" spans="1:13" x14ac:dyDescent="0.25">
      <c r="A21" s="16" t="s">
        <v>4</v>
      </c>
      <c r="B21" s="111">
        <v>205</v>
      </c>
      <c r="C21" s="9">
        <f t="shared" ref="C21:C23" si="18">IFERROR(B21/B$24, "--")</f>
        <v>0.41082164328657317</v>
      </c>
      <c r="D21" s="111">
        <v>186</v>
      </c>
      <c r="E21" s="9">
        <f t="shared" si="13"/>
        <v>0.38669438669438672</v>
      </c>
      <c r="F21" s="111">
        <v>169</v>
      </c>
      <c r="G21" s="9">
        <f t="shared" si="14"/>
        <v>0.3359840954274354</v>
      </c>
      <c r="H21" s="111">
        <v>153</v>
      </c>
      <c r="I21" s="9">
        <f t="shared" si="15"/>
        <v>0.28491620111731841</v>
      </c>
      <c r="J21" s="111">
        <v>134</v>
      </c>
      <c r="K21" s="9">
        <f t="shared" si="16"/>
        <v>0.23758865248226951</v>
      </c>
      <c r="L21" s="9">
        <f t="shared" si="17"/>
        <v>-0.34634146341463412</v>
      </c>
      <c r="M21" s="110"/>
    </row>
    <row r="22" spans="1:13" x14ac:dyDescent="0.25">
      <c r="A22" s="16" t="s">
        <v>5</v>
      </c>
      <c r="B22" s="111">
        <v>155</v>
      </c>
      <c r="C22" s="9">
        <f t="shared" si="18"/>
        <v>0.31062124248496992</v>
      </c>
      <c r="D22" s="111">
        <v>164</v>
      </c>
      <c r="E22" s="9">
        <f t="shared" si="13"/>
        <v>0.34095634095634098</v>
      </c>
      <c r="F22" s="111">
        <v>190</v>
      </c>
      <c r="G22" s="9">
        <f t="shared" si="14"/>
        <v>0.37773359840954274</v>
      </c>
      <c r="H22" s="111">
        <v>216</v>
      </c>
      <c r="I22" s="9">
        <f t="shared" si="15"/>
        <v>0.4022346368715084</v>
      </c>
      <c r="J22" s="111">
        <v>238</v>
      </c>
      <c r="K22" s="9">
        <f t="shared" si="16"/>
        <v>0.42198581560283688</v>
      </c>
      <c r="L22" s="9">
        <f t="shared" si="17"/>
        <v>0.53548387096774197</v>
      </c>
      <c r="M22" s="110"/>
    </row>
    <row r="23" spans="1:13" x14ac:dyDescent="0.25">
      <c r="A23" s="16" t="s">
        <v>6</v>
      </c>
      <c r="B23" s="111">
        <v>84</v>
      </c>
      <c r="C23" s="9">
        <f t="shared" si="18"/>
        <v>0.16833667334669339</v>
      </c>
      <c r="D23" s="111">
        <v>87</v>
      </c>
      <c r="E23" s="9">
        <f t="shared" si="13"/>
        <v>0.18087318087318088</v>
      </c>
      <c r="F23" s="111">
        <v>102</v>
      </c>
      <c r="G23" s="9">
        <f t="shared" si="14"/>
        <v>0.20278330019880716</v>
      </c>
      <c r="H23" s="111">
        <v>125</v>
      </c>
      <c r="I23" s="9">
        <f t="shared" si="15"/>
        <v>0.23277467411545624</v>
      </c>
      <c r="J23" s="111">
        <v>144</v>
      </c>
      <c r="K23" s="9">
        <f t="shared" si="16"/>
        <v>0.25531914893617019</v>
      </c>
      <c r="L23" s="9">
        <f t="shared" si="17"/>
        <v>0.7142857142857143</v>
      </c>
      <c r="M23" s="110"/>
    </row>
    <row r="24" spans="1:13" x14ac:dyDescent="0.25">
      <c r="A24" s="100" t="s">
        <v>27</v>
      </c>
      <c r="B24" s="17">
        <f t="shared" ref="B24:K24" si="19">IFERROR(SUM(B20:B23), "--")</f>
        <v>499</v>
      </c>
      <c r="C24" s="18">
        <f t="shared" si="19"/>
        <v>1</v>
      </c>
      <c r="D24" s="17">
        <f t="shared" si="19"/>
        <v>481</v>
      </c>
      <c r="E24" s="18">
        <f t="shared" si="19"/>
        <v>1</v>
      </c>
      <c r="F24" s="17">
        <f t="shared" si="19"/>
        <v>503</v>
      </c>
      <c r="G24" s="18">
        <f t="shared" si="19"/>
        <v>1</v>
      </c>
      <c r="H24" s="17">
        <f t="shared" si="19"/>
        <v>537</v>
      </c>
      <c r="I24" s="18">
        <f t="shared" si="19"/>
        <v>1</v>
      </c>
      <c r="J24" s="17">
        <f t="shared" si="19"/>
        <v>564</v>
      </c>
      <c r="K24" s="18">
        <f t="shared" si="19"/>
        <v>1</v>
      </c>
      <c r="L24" s="18">
        <f t="shared" si="17"/>
        <v>0.13026052104208416</v>
      </c>
      <c r="M24" s="110"/>
    </row>
    <row r="25" spans="1:13" s="23" customFormat="1" ht="30" x14ac:dyDescent="0.25">
      <c r="A25" s="50" t="s">
        <v>52</v>
      </c>
      <c r="B25" s="127" t="s">
        <v>91</v>
      </c>
      <c r="C25" s="127"/>
      <c r="D25" s="127" t="s">
        <v>92</v>
      </c>
      <c r="E25" s="127"/>
      <c r="F25" s="127" t="s">
        <v>93</v>
      </c>
      <c r="G25" s="127"/>
      <c r="H25" s="127" t="s">
        <v>94</v>
      </c>
      <c r="I25" s="127"/>
      <c r="J25" s="127" t="s">
        <v>95</v>
      </c>
      <c r="K25" s="127"/>
      <c r="L25" s="49" t="s">
        <v>28</v>
      </c>
      <c r="M25" s="49" t="s">
        <v>96</v>
      </c>
    </row>
    <row r="26" spans="1:13" x14ac:dyDescent="0.25">
      <c r="A26" s="16" t="s">
        <v>20</v>
      </c>
      <c r="B26" s="111">
        <v>194</v>
      </c>
      <c r="C26" s="9">
        <f>IFERROR(B26/B$31, "--")</f>
        <v>0.38877755511022044</v>
      </c>
      <c r="D26" s="111">
        <v>197</v>
      </c>
      <c r="E26" s="9">
        <f t="shared" ref="E26:E30" si="20">IFERROR(D26/D$31, "--")</f>
        <v>0.40956340956340959</v>
      </c>
      <c r="F26" s="111">
        <v>200</v>
      </c>
      <c r="G26" s="9">
        <f t="shared" ref="G26:G30" si="21">IFERROR(F26/F$31, "--")</f>
        <v>0.39761431411530818</v>
      </c>
      <c r="H26" s="111">
        <v>212</v>
      </c>
      <c r="I26" s="9">
        <f t="shared" ref="I26:I30" si="22">IFERROR(H26/H$31, "--")</f>
        <v>0.39478584729981381</v>
      </c>
      <c r="J26" s="111">
        <v>210</v>
      </c>
      <c r="K26" s="9">
        <f t="shared" ref="K26:K30" si="23">IFERROR(J26/J$31, "--")</f>
        <v>0.37234042553191488</v>
      </c>
      <c r="L26" s="9">
        <f t="shared" ref="L26:L31" si="24">IFERROR((J26-B26)/B26, "--")</f>
        <v>8.247422680412371E-2</v>
      </c>
      <c r="M26" s="110"/>
    </row>
    <row r="27" spans="1:13" x14ac:dyDescent="0.25">
      <c r="A27" s="16" t="s">
        <v>21</v>
      </c>
      <c r="B27" s="111">
        <v>58</v>
      </c>
      <c r="C27" s="9">
        <f t="shared" ref="C27:C30" si="25">IFERROR(B27/B$31, "--")</f>
        <v>0.11623246492985972</v>
      </c>
      <c r="D27" s="111">
        <v>49</v>
      </c>
      <c r="E27" s="9">
        <f t="shared" si="20"/>
        <v>0.10187110187110188</v>
      </c>
      <c r="F27" s="111">
        <v>50</v>
      </c>
      <c r="G27" s="9">
        <f t="shared" si="21"/>
        <v>9.9403578528827044E-2</v>
      </c>
      <c r="H27" s="111">
        <v>40</v>
      </c>
      <c r="I27" s="9">
        <f t="shared" si="22"/>
        <v>7.4487895716946001E-2</v>
      </c>
      <c r="J27" s="111">
        <v>42</v>
      </c>
      <c r="K27" s="9">
        <f t="shared" si="23"/>
        <v>7.4468085106382975E-2</v>
      </c>
      <c r="L27" s="9">
        <f t="shared" si="24"/>
        <v>-0.27586206896551724</v>
      </c>
      <c r="M27" s="110"/>
    </row>
    <row r="28" spans="1:13" x14ac:dyDescent="0.25">
      <c r="A28" s="16" t="s">
        <v>22</v>
      </c>
      <c r="B28" s="111">
        <v>145</v>
      </c>
      <c r="C28" s="9">
        <f t="shared" si="25"/>
        <v>0.29058116232464931</v>
      </c>
      <c r="D28" s="111">
        <v>154</v>
      </c>
      <c r="E28" s="9">
        <f t="shared" si="20"/>
        <v>0.32016632016632018</v>
      </c>
      <c r="F28" s="111">
        <v>167</v>
      </c>
      <c r="G28" s="9">
        <f t="shared" si="21"/>
        <v>0.33200795228628233</v>
      </c>
      <c r="H28" s="111">
        <v>202</v>
      </c>
      <c r="I28" s="9">
        <f t="shared" si="22"/>
        <v>0.37616387337057727</v>
      </c>
      <c r="J28" s="111">
        <v>224</v>
      </c>
      <c r="K28" s="9">
        <f t="shared" si="23"/>
        <v>0.3971631205673759</v>
      </c>
      <c r="L28" s="9">
        <f t="shared" si="24"/>
        <v>0.54482758620689653</v>
      </c>
      <c r="M28" s="110"/>
    </row>
    <row r="29" spans="1:13" x14ac:dyDescent="0.25">
      <c r="A29" s="16" t="s">
        <v>23</v>
      </c>
      <c r="B29" s="111">
        <v>23</v>
      </c>
      <c r="C29" s="9">
        <f t="shared" si="25"/>
        <v>4.6092184368737472E-2</v>
      </c>
      <c r="D29" s="111">
        <v>14</v>
      </c>
      <c r="E29" s="9">
        <f t="shared" si="20"/>
        <v>2.9106029106029108E-2</v>
      </c>
      <c r="F29" s="111">
        <v>23</v>
      </c>
      <c r="G29" s="9">
        <f t="shared" si="21"/>
        <v>4.5725646123260438E-2</v>
      </c>
      <c r="H29" s="111">
        <v>23</v>
      </c>
      <c r="I29" s="9">
        <f t="shared" si="22"/>
        <v>4.2830540037243951E-2</v>
      </c>
      <c r="J29" s="111">
        <v>13</v>
      </c>
      <c r="K29" s="9">
        <f t="shared" si="23"/>
        <v>2.3049645390070921E-2</v>
      </c>
      <c r="L29" s="9">
        <f t="shared" si="24"/>
        <v>-0.43478260869565216</v>
      </c>
      <c r="M29" s="110"/>
    </row>
    <row r="30" spans="1:13" x14ac:dyDescent="0.25">
      <c r="A30" s="16" t="s">
        <v>24</v>
      </c>
      <c r="B30" s="111">
        <v>79</v>
      </c>
      <c r="C30" s="9">
        <f t="shared" si="25"/>
        <v>0.15831663326653306</v>
      </c>
      <c r="D30" s="111">
        <v>67</v>
      </c>
      <c r="E30" s="9">
        <f t="shared" si="20"/>
        <v>0.1392931392931393</v>
      </c>
      <c r="F30" s="111">
        <v>63</v>
      </c>
      <c r="G30" s="9">
        <f t="shared" si="21"/>
        <v>0.12524850894632206</v>
      </c>
      <c r="H30" s="111">
        <v>60</v>
      </c>
      <c r="I30" s="9">
        <f t="shared" si="22"/>
        <v>0.11173184357541899</v>
      </c>
      <c r="J30" s="111">
        <v>75</v>
      </c>
      <c r="K30" s="9">
        <f t="shared" si="23"/>
        <v>0.13297872340425532</v>
      </c>
      <c r="L30" s="9">
        <f t="shared" si="24"/>
        <v>-5.0632911392405063E-2</v>
      </c>
      <c r="M30" s="110"/>
    </row>
    <row r="31" spans="1:13" x14ac:dyDescent="0.25">
      <c r="A31" s="100" t="s">
        <v>27</v>
      </c>
      <c r="B31" s="17">
        <f t="shared" ref="B31:K31" si="26">IFERROR(SUM(B26:B30), "--")</f>
        <v>499</v>
      </c>
      <c r="C31" s="18">
        <f t="shared" si="26"/>
        <v>1</v>
      </c>
      <c r="D31" s="17">
        <f t="shared" si="26"/>
        <v>481</v>
      </c>
      <c r="E31" s="18">
        <f t="shared" si="26"/>
        <v>1</v>
      </c>
      <c r="F31" s="17">
        <f t="shared" si="26"/>
        <v>503</v>
      </c>
      <c r="G31" s="18">
        <f t="shared" si="26"/>
        <v>1</v>
      </c>
      <c r="H31" s="17">
        <f t="shared" si="26"/>
        <v>537</v>
      </c>
      <c r="I31" s="18">
        <f t="shared" si="26"/>
        <v>1</v>
      </c>
      <c r="J31" s="17">
        <f t="shared" si="26"/>
        <v>564</v>
      </c>
      <c r="K31" s="18">
        <f t="shared" si="26"/>
        <v>1</v>
      </c>
      <c r="L31" s="18">
        <f t="shared" si="24"/>
        <v>0.13026052104208416</v>
      </c>
      <c r="M31" s="110"/>
    </row>
    <row r="32" spans="1:13" s="23" customFormat="1" ht="30" x14ac:dyDescent="0.25">
      <c r="A32" s="50" t="s">
        <v>25</v>
      </c>
      <c r="B32" s="127" t="s">
        <v>91</v>
      </c>
      <c r="C32" s="127"/>
      <c r="D32" s="127" t="s">
        <v>92</v>
      </c>
      <c r="E32" s="127"/>
      <c r="F32" s="127" t="s">
        <v>93</v>
      </c>
      <c r="G32" s="127"/>
      <c r="H32" s="127" t="s">
        <v>94</v>
      </c>
      <c r="I32" s="127"/>
      <c r="J32" s="127" t="s">
        <v>95</v>
      </c>
      <c r="K32" s="127"/>
      <c r="L32" s="49" t="s">
        <v>28</v>
      </c>
      <c r="M32" s="49" t="s">
        <v>96</v>
      </c>
    </row>
    <row r="33" spans="1:14" x14ac:dyDescent="0.25">
      <c r="A33" s="16" t="s">
        <v>90</v>
      </c>
      <c r="B33" s="111">
        <v>280</v>
      </c>
      <c r="C33" s="9">
        <f>IFERROR(B33/B$35, "--")</f>
        <v>0.56112224448897796</v>
      </c>
      <c r="D33" s="111">
        <v>288</v>
      </c>
      <c r="E33" s="9">
        <f>IFERROR(D33/D$35, "--")</f>
        <v>0.59875259875259879</v>
      </c>
      <c r="F33" s="111">
        <v>283</v>
      </c>
      <c r="G33" s="9">
        <f>IFERROR(F33/F$35, "--")</f>
        <v>0.562624254473161</v>
      </c>
      <c r="H33" s="111">
        <v>267</v>
      </c>
      <c r="I33" s="9">
        <f>IFERROR(H33/H$35, "--")</f>
        <v>0.4972067039106145</v>
      </c>
      <c r="J33" s="111">
        <v>278</v>
      </c>
      <c r="K33" s="9">
        <f>IFERROR(J33/J$35, "--")</f>
        <v>0.49290780141843971</v>
      </c>
      <c r="L33" s="9">
        <f t="shared" ref="L33:L35" si="27">IFERROR((J33-B33)/B33, "--")</f>
        <v>-7.1428571428571426E-3</v>
      </c>
      <c r="M33" s="110"/>
    </row>
    <row r="34" spans="1:14" x14ac:dyDescent="0.25">
      <c r="A34" s="16" t="s">
        <v>26</v>
      </c>
      <c r="B34" s="111">
        <v>219</v>
      </c>
      <c r="C34" s="9">
        <f>IFERROR(B34/B$35, "--")</f>
        <v>0.43887775551102204</v>
      </c>
      <c r="D34" s="111">
        <v>193</v>
      </c>
      <c r="E34" s="9">
        <f>IFERROR(D34/D$35, "--")</f>
        <v>0.40124740124740127</v>
      </c>
      <c r="F34" s="111">
        <v>220</v>
      </c>
      <c r="G34" s="9">
        <f>IFERROR(F34/F$35, "--")</f>
        <v>0.43737574552683894</v>
      </c>
      <c r="H34" s="111">
        <v>270</v>
      </c>
      <c r="I34" s="9">
        <f>IFERROR(H34/H$35, "--")</f>
        <v>0.5027932960893855</v>
      </c>
      <c r="J34" s="111">
        <v>286</v>
      </c>
      <c r="K34" s="9">
        <f>IFERROR(J34/J$35, "--")</f>
        <v>0.50709219858156029</v>
      </c>
      <c r="L34" s="9">
        <f t="shared" si="27"/>
        <v>0.30593607305936071</v>
      </c>
      <c r="M34" s="110"/>
    </row>
    <row r="35" spans="1:14" x14ac:dyDescent="0.25">
      <c r="A35" s="100" t="s">
        <v>27</v>
      </c>
      <c r="B35" s="17">
        <f t="shared" ref="B35:K35" si="28">IFERROR(SUM(B33:B34), "--")</f>
        <v>499</v>
      </c>
      <c r="C35" s="18">
        <f t="shared" si="28"/>
        <v>1</v>
      </c>
      <c r="D35" s="17">
        <f t="shared" si="28"/>
        <v>481</v>
      </c>
      <c r="E35" s="18">
        <f t="shared" si="28"/>
        <v>1</v>
      </c>
      <c r="F35" s="17">
        <f t="shared" si="28"/>
        <v>503</v>
      </c>
      <c r="G35" s="18">
        <f t="shared" si="28"/>
        <v>1</v>
      </c>
      <c r="H35" s="17">
        <f t="shared" si="28"/>
        <v>537</v>
      </c>
      <c r="I35" s="18">
        <f t="shared" si="28"/>
        <v>1</v>
      </c>
      <c r="J35" s="17">
        <f t="shared" si="28"/>
        <v>564</v>
      </c>
      <c r="K35" s="18">
        <f t="shared" si="28"/>
        <v>1</v>
      </c>
      <c r="L35" s="18">
        <f t="shared" si="27"/>
        <v>0.13026052104208416</v>
      </c>
      <c r="M35" s="110"/>
    </row>
    <row r="36" spans="1:14" x14ac:dyDescent="0.25">
      <c r="A36" s="124" t="s">
        <v>97</v>
      </c>
      <c r="B36" s="125"/>
      <c r="C36" s="125"/>
      <c r="D36" s="125"/>
      <c r="E36" s="125"/>
      <c r="F36" s="125"/>
      <c r="G36" s="125"/>
      <c r="H36" s="125"/>
      <c r="I36" s="125"/>
      <c r="J36" s="125"/>
      <c r="K36" s="125"/>
      <c r="L36" s="125"/>
      <c r="M36" s="126"/>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3" t="s">
        <v>41</v>
      </c>
      <c r="B2" s="65" t="s">
        <v>1</v>
      </c>
      <c r="C2" s="64" t="s">
        <v>46</v>
      </c>
      <c r="D2" s="64" t="s">
        <v>47</v>
      </c>
      <c r="E2" s="64" t="s">
        <v>44</v>
      </c>
      <c r="F2" s="64" t="s">
        <v>48</v>
      </c>
      <c r="G2" s="64" t="s">
        <v>0</v>
      </c>
      <c r="H2" s="64" t="s">
        <v>45</v>
      </c>
    </row>
    <row r="3" spans="1:8" ht="15" customHeight="1" x14ac:dyDescent="0.25">
      <c r="A3" s="145" t="s">
        <v>98</v>
      </c>
      <c r="B3" s="7" t="s">
        <v>91</v>
      </c>
      <c r="C3" s="4">
        <v>699</v>
      </c>
      <c r="D3" s="4">
        <v>606</v>
      </c>
      <c r="E3" s="15">
        <v>0.86695278969957079</v>
      </c>
      <c r="F3" s="4">
        <v>536</v>
      </c>
      <c r="G3" s="15">
        <v>0.76680972818311877</v>
      </c>
      <c r="H3" s="14" t="s">
        <v>29</v>
      </c>
    </row>
    <row r="4" spans="1:8" ht="15" customHeight="1" x14ac:dyDescent="0.25">
      <c r="A4" s="146"/>
      <c r="B4" s="7" t="s">
        <v>92</v>
      </c>
      <c r="C4" s="4">
        <v>700</v>
      </c>
      <c r="D4" s="4">
        <v>640</v>
      </c>
      <c r="E4" s="5">
        <v>0.91428571428571426</v>
      </c>
      <c r="F4" s="4">
        <v>589</v>
      </c>
      <c r="G4" s="5">
        <v>0.84142857142857141</v>
      </c>
      <c r="H4" s="6" t="s">
        <v>29</v>
      </c>
    </row>
    <row r="5" spans="1:8" ht="15" customHeight="1" x14ac:dyDescent="0.25">
      <c r="A5" s="146"/>
      <c r="B5" s="7" t="s">
        <v>93</v>
      </c>
      <c r="C5" s="4">
        <v>777</v>
      </c>
      <c r="D5" s="4">
        <v>704</v>
      </c>
      <c r="E5" s="5">
        <v>0.90604890604890609</v>
      </c>
      <c r="F5" s="4">
        <v>640</v>
      </c>
      <c r="G5" s="5">
        <v>0.82368082368082363</v>
      </c>
      <c r="H5" s="6" t="s">
        <v>29</v>
      </c>
    </row>
    <row r="6" spans="1:8" ht="15" customHeight="1" x14ac:dyDescent="0.25">
      <c r="A6" s="146"/>
      <c r="B6" s="7" t="s">
        <v>94</v>
      </c>
      <c r="C6" s="4">
        <v>894</v>
      </c>
      <c r="D6" s="4">
        <v>837</v>
      </c>
      <c r="E6" s="5">
        <v>0.93624161073825507</v>
      </c>
      <c r="F6" s="4">
        <v>760</v>
      </c>
      <c r="G6" s="5">
        <v>0.85011185682326618</v>
      </c>
      <c r="H6" s="6" t="s">
        <v>29</v>
      </c>
    </row>
    <row r="7" spans="1:8" ht="15" customHeight="1" x14ac:dyDescent="0.25">
      <c r="A7" s="146"/>
      <c r="B7" s="7" t="s">
        <v>95</v>
      </c>
      <c r="C7" s="4">
        <v>933</v>
      </c>
      <c r="D7" s="4">
        <v>885</v>
      </c>
      <c r="E7" s="5">
        <v>0.94855305466237938</v>
      </c>
      <c r="F7" s="4">
        <v>820</v>
      </c>
      <c r="G7" s="5">
        <v>0.87888531618435151</v>
      </c>
      <c r="H7" s="6" t="s">
        <v>29</v>
      </c>
    </row>
    <row r="8" spans="1:8" ht="15" customHeight="1" x14ac:dyDescent="0.25">
      <c r="A8" s="147"/>
      <c r="B8" s="53" t="s">
        <v>27</v>
      </c>
      <c r="C8" s="17">
        <f>IFERROR(SUM(C3:C7), "--")</f>
        <v>4003</v>
      </c>
      <c r="D8" s="17">
        <f>IFERROR(SUM(D3:D7), "--")</f>
        <v>3672</v>
      </c>
      <c r="E8" s="101">
        <f>IFERROR(D8/C8, "--" )</f>
        <v>0.91731201598800904</v>
      </c>
      <c r="F8" s="17">
        <f>IFERROR(SUM(F3:F7), "--")</f>
        <v>3345</v>
      </c>
      <c r="G8" s="101">
        <f>IFERROR(F8/C8, "--" )</f>
        <v>0.83562328253809648</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1" t="s">
        <v>8</v>
      </c>
      <c r="B11" s="7" t="s">
        <v>91</v>
      </c>
      <c r="C11" s="4">
        <v>631</v>
      </c>
      <c r="D11" s="4">
        <v>551</v>
      </c>
      <c r="E11" s="5">
        <v>0.87321711568938198</v>
      </c>
      <c r="F11" s="4">
        <v>490</v>
      </c>
      <c r="G11" s="5">
        <v>0.77654516640253568</v>
      </c>
      <c r="H11" s="6">
        <v>2.9702752293577981</v>
      </c>
    </row>
    <row r="12" spans="1:8" x14ac:dyDescent="0.25">
      <c r="A12" s="152"/>
      <c r="B12" s="7" t="s">
        <v>92</v>
      </c>
      <c r="C12" s="4">
        <v>651</v>
      </c>
      <c r="D12" s="4">
        <v>596</v>
      </c>
      <c r="E12" s="5">
        <v>0.91551459293394777</v>
      </c>
      <c r="F12" s="4">
        <v>552</v>
      </c>
      <c r="G12" s="5">
        <v>0.84792626728110598</v>
      </c>
      <c r="H12" s="6">
        <v>3.1866779089376052</v>
      </c>
    </row>
    <row r="13" spans="1:8" x14ac:dyDescent="0.25">
      <c r="A13" s="152"/>
      <c r="B13" s="7" t="s">
        <v>93</v>
      </c>
      <c r="C13" s="4">
        <v>737</v>
      </c>
      <c r="D13" s="4">
        <v>668</v>
      </c>
      <c r="E13" s="5">
        <v>0.90637720488466755</v>
      </c>
      <c r="F13" s="4">
        <v>609</v>
      </c>
      <c r="G13" s="5">
        <v>0.82632293080054275</v>
      </c>
      <c r="H13" s="6">
        <v>3.1061469265367316</v>
      </c>
    </row>
    <row r="14" spans="1:8" x14ac:dyDescent="0.25">
      <c r="A14" s="152"/>
      <c r="B14" s="7" t="s">
        <v>94</v>
      </c>
      <c r="C14" s="4">
        <v>836</v>
      </c>
      <c r="D14" s="4">
        <v>787</v>
      </c>
      <c r="E14" s="5">
        <v>0.94138755980861244</v>
      </c>
      <c r="F14" s="4">
        <v>718</v>
      </c>
      <c r="G14" s="5">
        <v>0.85885167464114831</v>
      </c>
      <c r="H14" s="6">
        <v>3.0343112244897958</v>
      </c>
    </row>
    <row r="15" spans="1:8" x14ac:dyDescent="0.25">
      <c r="A15" s="152"/>
      <c r="B15" s="7" t="s">
        <v>95</v>
      </c>
      <c r="C15" s="4">
        <v>878</v>
      </c>
      <c r="D15" s="4">
        <v>838</v>
      </c>
      <c r="E15" s="5">
        <v>0.95444191343963558</v>
      </c>
      <c r="F15" s="4">
        <v>779</v>
      </c>
      <c r="G15" s="5">
        <v>0.8872437357630979</v>
      </c>
      <c r="H15" s="6">
        <v>3.2411976047904196</v>
      </c>
    </row>
    <row r="16" spans="1:8" x14ac:dyDescent="0.25">
      <c r="A16" s="153"/>
      <c r="B16" s="53" t="s">
        <v>27</v>
      </c>
      <c r="C16" s="17">
        <f>IFERROR(SUM(C11:C15), "--")</f>
        <v>3733</v>
      </c>
      <c r="D16" s="17">
        <f>IFERROR(SUM(D11:D15), "--")</f>
        <v>3440</v>
      </c>
      <c r="E16" s="101">
        <f>IFERROR(D16/C16, "--" )</f>
        <v>0.92151084918296278</v>
      </c>
      <c r="F16" s="17">
        <f>IFERROR(SUM(F11:F15), "--")</f>
        <v>3148</v>
      </c>
      <c r="G16" s="101">
        <f>IFERROR(F16/C16, "--" )</f>
        <v>0.84328957942673455</v>
      </c>
      <c r="H16" s="102" t="s">
        <v>29</v>
      </c>
    </row>
    <row r="17" spans="1:8" x14ac:dyDescent="0.25">
      <c r="A17" s="148" t="s">
        <v>9</v>
      </c>
      <c r="B17" s="86" t="s">
        <v>91</v>
      </c>
      <c r="C17" s="87">
        <v>64</v>
      </c>
      <c r="D17" s="87">
        <v>52</v>
      </c>
      <c r="E17" s="89">
        <v>0.8125</v>
      </c>
      <c r="F17" s="87">
        <v>44</v>
      </c>
      <c r="G17" s="89">
        <v>0.6875</v>
      </c>
      <c r="H17" s="88">
        <v>2.88</v>
      </c>
    </row>
    <row r="18" spans="1:8" x14ac:dyDescent="0.25">
      <c r="A18" s="149"/>
      <c r="B18" s="86" t="s">
        <v>92</v>
      </c>
      <c r="C18" s="87">
        <v>46</v>
      </c>
      <c r="D18" s="87">
        <v>41</v>
      </c>
      <c r="E18" s="89">
        <v>0.89130434782608692</v>
      </c>
      <c r="F18" s="87">
        <v>34</v>
      </c>
      <c r="G18" s="89">
        <v>0.73913043478260865</v>
      </c>
      <c r="H18" s="88">
        <v>2.6341463414634148</v>
      </c>
    </row>
    <row r="19" spans="1:8" x14ac:dyDescent="0.25">
      <c r="A19" s="149"/>
      <c r="B19" s="86" t="s">
        <v>93</v>
      </c>
      <c r="C19" s="87">
        <v>35</v>
      </c>
      <c r="D19" s="87">
        <v>32</v>
      </c>
      <c r="E19" s="89">
        <v>0.91428571428571426</v>
      </c>
      <c r="F19" s="87">
        <v>27</v>
      </c>
      <c r="G19" s="89">
        <v>0.77142857142857146</v>
      </c>
      <c r="H19" s="88">
        <v>2.6875</v>
      </c>
    </row>
    <row r="20" spans="1:8" x14ac:dyDescent="0.25">
      <c r="A20" s="149"/>
      <c r="B20" s="86" t="s">
        <v>94</v>
      </c>
      <c r="C20" s="87">
        <v>48</v>
      </c>
      <c r="D20" s="87">
        <v>40</v>
      </c>
      <c r="E20" s="89">
        <v>0.83333333333333337</v>
      </c>
      <c r="F20" s="87">
        <v>33</v>
      </c>
      <c r="G20" s="89">
        <v>0.6875</v>
      </c>
      <c r="H20" s="88">
        <v>2.63</v>
      </c>
    </row>
    <row r="21" spans="1:8" x14ac:dyDescent="0.25">
      <c r="A21" s="149"/>
      <c r="B21" s="86" t="s">
        <v>95</v>
      </c>
      <c r="C21" s="87">
        <v>49</v>
      </c>
      <c r="D21" s="87">
        <v>41</v>
      </c>
      <c r="E21" s="89">
        <v>0.83673469387755106</v>
      </c>
      <c r="F21" s="87">
        <v>35</v>
      </c>
      <c r="G21" s="89">
        <v>0.7142857142857143</v>
      </c>
      <c r="H21" s="88">
        <v>2.8536585365853657</v>
      </c>
    </row>
    <row r="22" spans="1:8" x14ac:dyDescent="0.25">
      <c r="A22" s="150"/>
      <c r="B22" s="94" t="s">
        <v>27</v>
      </c>
      <c r="C22" s="106">
        <f>IFERROR(SUM(C17:C21), "--")</f>
        <v>242</v>
      </c>
      <c r="D22" s="106">
        <f>IFERROR(SUM(D17:D21), "--")</f>
        <v>206</v>
      </c>
      <c r="E22" s="108">
        <f>IFERROR(D22/C22, "--" )</f>
        <v>0.85123966942148765</v>
      </c>
      <c r="F22" s="106">
        <f>IFERROR(SUM(F17:F21), "--")</f>
        <v>173</v>
      </c>
      <c r="G22" s="108">
        <f>IFERROR(F22/C22, "--" )</f>
        <v>0.71487603305785119</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34" t="s">
        <v>56</v>
      </c>
      <c r="B24" s="7" t="s">
        <v>91</v>
      </c>
      <c r="C24" s="4">
        <v>30</v>
      </c>
      <c r="D24" s="4">
        <v>21</v>
      </c>
      <c r="E24" s="5">
        <v>0.7</v>
      </c>
      <c r="F24" s="4">
        <v>17</v>
      </c>
      <c r="G24" s="5">
        <v>0.56666666666666665</v>
      </c>
      <c r="H24" s="6">
        <v>2.7</v>
      </c>
    </row>
    <row r="25" spans="1:8" x14ac:dyDescent="0.25">
      <c r="A25" s="135"/>
      <c r="B25" s="7" t="s">
        <v>92</v>
      </c>
      <c r="C25" s="4">
        <v>32</v>
      </c>
      <c r="D25" s="4">
        <v>29</v>
      </c>
      <c r="E25" s="5">
        <v>0.90625</v>
      </c>
      <c r="F25" s="4">
        <v>25</v>
      </c>
      <c r="G25" s="5">
        <v>0.78125</v>
      </c>
      <c r="H25" s="6">
        <v>2.9655172413793105</v>
      </c>
    </row>
    <row r="26" spans="1:8" x14ac:dyDescent="0.25">
      <c r="A26" s="135"/>
      <c r="B26" s="7" t="s">
        <v>93</v>
      </c>
      <c r="C26" s="4">
        <v>33</v>
      </c>
      <c r="D26" s="4">
        <v>28</v>
      </c>
      <c r="E26" s="5">
        <v>0.84848484848484851</v>
      </c>
      <c r="F26" s="4">
        <v>23</v>
      </c>
      <c r="G26" s="5">
        <v>0.69696969696969702</v>
      </c>
      <c r="H26" s="6">
        <v>2.8821428571428576</v>
      </c>
    </row>
    <row r="27" spans="1:8" x14ac:dyDescent="0.25">
      <c r="A27" s="135"/>
      <c r="B27" s="7" t="s">
        <v>94</v>
      </c>
      <c r="C27" s="4">
        <v>37</v>
      </c>
      <c r="D27" s="4">
        <v>27</v>
      </c>
      <c r="E27" s="5">
        <v>0.72972972972972971</v>
      </c>
      <c r="F27" s="4">
        <v>19</v>
      </c>
      <c r="G27" s="5">
        <v>0.51351351351351349</v>
      </c>
      <c r="H27" s="6">
        <v>2.162962962962963</v>
      </c>
    </row>
    <row r="28" spans="1:8" x14ac:dyDescent="0.25">
      <c r="A28" s="135"/>
      <c r="B28" s="7" t="s">
        <v>95</v>
      </c>
      <c r="C28" s="4">
        <v>21</v>
      </c>
      <c r="D28" s="4">
        <v>19</v>
      </c>
      <c r="E28" s="5">
        <v>0.90476190476190477</v>
      </c>
      <c r="F28" s="4">
        <v>16</v>
      </c>
      <c r="G28" s="5">
        <v>0.76190476190476186</v>
      </c>
      <c r="H28" s="6">
        <v>2.8947368421052633</v>
      </c>
    </row>
    <row r="29" spans="1:8" x14ac:dyDescent="0.25">
      <c r="A29" s="136"/>
      <c r="B29" s="53" t="s">
        <v>27</v>
      </c>
      <c r="C29" s="17">
        <f>IFERROR(SUM(C24:C28), "--")</f>
        <v>153</v>
      </c>
      <c r="D29" s="17">
        <f>IFERROR(SUM(D24:D28), "--")</f>
        <v>124</v>
      </c>
      <c r="E29" s="101">
        <f>IFERROR(D29/C29, "--" )</f>
        <v>0.81045751633986929</v>
      </c>
      <c r="F29" s="17">
        <f>IFERROR(SUM(F24:F28), "--")</f>
        <v>100</v>
      </c>
      <c r="G29" s="101">
        <f>IFERROR(F29/C29, "--" )</f>
        <v>0.65359477124183007</v>
      </c>
      <c r="H29" s="102" t="s">
        <v>29</v>
      </c>
    </row>
    <row r="30" spans="1:8" ht="15" customHeight="1" x14ac:dyDescent="0.25">
      <c r="A30" s="131" t="s">
        <v>55</v>
      </c>
      <c r="B30" s="86" t="s">
        <v>91</v>
      </c>
      <c r="C30" s="87">
        <v>4</v>
      </c>
      <c r="D30" s="87">
        <v>3</v>
      </c>
      <c r="E30" s="89">
        <v>0.75</v>
      </c>
      <c r="F30" s="87">
        <v>2</v>
      </c>
      <c r="G30" s="89">
        <v>0.5</v>
      </c>
      <c r="H30" s="88">
        <v>1.3333333333333333</v>
      </c>
    </row>
    <row r="31" spans="1:8" x14ac:dyDescent="0.25">
      <c r="A31" s="132"/>
      <c r="B31" s="86" t="s">
        <v>92</v>
      </c>
      <c r="C31" s="87">
        <v>2</v>
      </c>
      <c r="D31" s="87">
        <v>2</v>
      </c>
      <c r="E31" s="89">
        <v>1</v>
      </c>
      <c r="F31" s="87">
        <v>1</v>
      </c>
      <c r="G31" s="89">
        <v>0.5</v>
      </c>
      <c r="H31" s="88">
        <v>1.5</v>
      </c>
    </row>
    <row r="32" spans="1:8" x14ac:dyDescent="0.25">
      <c r="A32" s="132"/>
      <c r="B32" s="86" t="s">
        <v>93</v>
      </c>
      <c r="C32" s="87">
        <v>4</v>
      </c>
      <c r="D32" s="87">
        <v>4</v>
      </c>
      <c r="E32" s="89">
        <v>1</v>
      </c>
      <c r="F32" s="87">
        <v>3</v>
      </c>
      <c r="G32" s="89">
        <v>0.75</v>
      </c>
      <c r="H32" s="88">
        <v>2.25</v>
      </c>
    </row>
    <row r="33" spans="1:8" x14ac:dyDescent="0.25">
      <c r="A33" s="132"/>
      <c r="B33" s="86" t="s">
        <v>94</v>
      </c>
      <c r="C33" s="87">
        <v>1</v>
      </c>
      <c r="D33" s="87">
        <v>0</v>
      </c>
      <c r="E33" s="89">
        <v>0</v>
      </c>
      <c r="F33" s="87">
        <v>0</v>
      </c>
      <c r="G33" s="89">
        <v>0</v>
      </c>
      <c r="H33" s="88" t="s">
        <v>29</v>
      </c>
    </row>
    <row r="34" spans="1:8" x14ac:dyDescent="0.25">
      <c r="A34" s="132"/>
      <c r="B34" s="86" t="s">
        <v>95</v>
      </c>
      <c r="C34" s="87">
        <v>2</v>
      </c>
      <c r="D34" s="87">
        <v>2</v>
      </c>
      <c r="E34" s="89">
        <v>1</v>
      </c>
      <c r="F34" s="87">
        <v>2</v>
      </c>
      <c r="G34" s="89">
        <v>1</v>
      </c>
      <c r="H34" s="88">
        <v>4</v>
      </c>
    </row>
    <row r="35" spans="1:8" x14ac:dyDescent="0.25">
      <c r="A35" s="133"/>
      <c r="B35" s="94" t="s">
        <v>27</v>
      </c>
      <c r="C35" s="106">
        <f>IFERROR(SUM(C30:C34), "--")</f>
        <v>13</v>
      </c>
      <c r="D35" s="106">
        <f>IFERROR(SUM(D30:D34), "--")</f>
        <v>11</v>
      </c>
      <c r="E35" s="108">
        <f>IFERROR(D35/C35, "--" )</f>
        <v>0.84615384615384615</v>
      </c>
      <c r="F35" s="106">
        <f>IFERROR(SUM(F30:F34), "--")</f>
        <v>8</v>
      </c>
      <c r="G35" s="108">
        <f>IFERROR(F35/C35, "--" )</f>
        <v>0.61538461538461542</v>
      </c>
      <c r="H35" s="107" t="s">
        <v>29</v>
      </c>
    </row>
    <row r="36" spans="1:8" x14ac:dyDescent="0.25">
      <c r="A36" s="140" t="s">
        <v>13</v>
      </c>
      <c r="B36" s="7" t="s">
        <v>91</v>
      </c>
      <c r="C36" s="4">
        <v>23</v>
      </c>
      <c r="D36" s="4">
        <v>22</v>
      </c>
      <c r="E36" s="5">
        <v>0.95652173913043481</v>
      </c>
      <c r="F36" s="4">
        <v>22</v>
      </c>
      <c r="G36" s="5">
        <v>0.95652173913043481</v>
      </c>
      <c r="H36" s="6">
        <v>3.1</v>
      </c>
    </row>
    <row r="37" spans="1:8" x14ac:dyDescent="0.25">
      <c r="A37" s="141"/>
      <c r="B37" s="7" t="s">
        <v>92</v>
      </c>
      <c r="C37" s="4">
        <v>30</v>
      </c>
      <c r="D37" s="4">
        <v>30</v>
      </c>
      <c r="E37" s="5">
        <v>1</v>
      </c>
      <c r="F37" s="4">
        <v>30</v>
      </c>
      <c r="G37" s="5">
        <v>1</v>
      </c>
      <c r="H37" s="6">
        <v>3.6</v>
      </c>
    </row>
    <row r="38" spans="1:8" x14ac:dyDescent="0.25">
      <c r="A38" s="141"/>
      <c r="B38" s="7" t="s">
        <v>93</v>
      </c>
      <c r="C38" s="24">
        <v>36</v>
      </c>
      <c r="D38" s="24">
        <v>36</v>
      </c>
      <c r="E38" s="5">
        <v>1</v>
      </c>
      <c r="F38" s="24">
        <v>33</v>
      </c>
      <c r="G38" s="5">
        <v>0.91666666666666663</v>
      </c>
      <c r="H38" s="21">
        <v>3.0916666666666663</v>
      </c>
    </row>
    <row r="39" spans="1:8" x14ac:dyDescent="0.25">
      <c r="A39" s="141"/>
      <c r="B39" s="7" t="s">
        <v>94</v>
      </c>
      <c r="C39" s="4">
        <v>18</v>
      </c>
      <c r="D39" s="4">
        <v>18</v>
      </c>
      <c r="E39" s="5">
        <v>1</v>
      </c>
      <c r="F39" s="4">
        <v>17</v>
      </c>
      <c r="G39" s="5">
        <v>0.94444444444444442</v>
      </c>
      <c r="H39" s="6">
        <v>3.427777777777778</v>
      </c>
    </row>
    <row r="40" spans="1:8" x14ac:dyDescent="0.25">
      <c r="A40" s="141"/>
      <c r="B40" s="7" t="s">
        <v>95</v>
      </c>
      <c r="C40" s="4">
        <v>12</v>
      </c>
      <c r="D40" s="4">
        <v>12</v>
      </c>
      <c r="E40" s="5">
        <v>1</v>
      </c>
      <c r="F40" s="4">
        <v>11</v>
      </c>
      <c r="G40" s="5">
        <v>0.91666666666666663</v>
      </c>
      <c r="H40" s="6">
        <v>3.1916666666666669</v>
      </c>
    </row>
    <row r="41" spans="1:8" x14ac:dyDescent="0.25">
      <c r="A41" s="142"/>
      <c r="B41" s="53" t="s">
        <v>27</v>
      </c>
      <c r="C41" s="17">
        <f>IFERROR(SUM(C36:C40), "--")</f>
        <v>119</v>
      </c>
      <c r="D41" s="17">
        <f>IFERROR(SUM(D36:D40), "--")</f>
        <v>118</v>
      </c>
      <c r="E41" s="101">
        <f>IFERROR(D41/C41, "--" )</f>
        <v>0.99159663865546221</v>
      </c>
      <c r="F41" s="17">
        <f>IFERROR(SUM(F36:F40), "--")</f>
        <v>113</v>
      </c>
      <c r="G41" s="101">
        <f>IFERROR(F41/C41, "--" )</f>
        <v>0.94957983193277307</v>
      </c>
      <c r="H41" s="102" t="s">
        <v>29</v>
      </c>
    </row>
    <row r="42" spans="1:8" x14ac:dyDescent="0.25">
      <c r="A42" s="137" t="s">
        <v>14</v>
      </c>
      <c r="B42" s="86" t="s">
        <v>91</v>
      </c>
      <c r="C42" s="87">
        <v>16</v>
      </c>
      <c r="D42" s="87">
        <v>14</v>
      </c>
      <c r="E42" s="89">
        <v>0.875</v>
      </c>
      <c r="F42" s="87">
        <v>10</v>
      </c>
      <c r="G42" s="89">
        <v>0.625</v>
      </c>
      <c r="H42" s="88">
        <v>2.5</v>
      </c>
    </row>
    <row r="43" spans="1:8" x14ac:dyDescent="0.25">
      <c r="A43" s="138"/>
      <c r="B43" s="86" t="s">
        <v>92</v>
      </c>
      <c r="C43" s="87">
        <v>8</v>
      </c>
      <c r="D43" s="87">
        <v>6</v>
      </c>
      <c r="E43" s="89">
        <v>0.75</v>
      </c>
      <c r="F43" s="87">
        <v>4</v>
      </c>
      <c r="G43" s="89">
        <v>0.5</v>
      </c>
      <c r="H43" s="88">
        <v>2.1666666666666665</v>
      </c>
    </row>
    <row r="44" spans="1:8" x14ac:dyDescent="0.25">
      <c r="A44" s="138"/>
      <c r="B44" s="86" t="s">
        <v>93</v>
      </c>
      <c r="C44" s="87">
        <v>3</v>
      </c>
      <c r="D44" s="87">
        <v>3</v>
      </c>
      <c r="E44" s="89">
        <v>1</v>
      </c>
      <c r="F44" s="87">
        <v>3</v>
      </c>
      <c r="G44" s="89">
        <v>1</v>
      </c>
      <c r="H44" s="88">
        <v>2.6666666666666665</v>
      </c>
    </row>
    <row r="45" spans="1:8" x14ac:dyDescent="0.25">
      <c r="A45" s="138"/>
      <c r="B45" s="86" t="s">
        <v>94</v>
      </c>
      <c r="C45" s="87">
        <v>11</v>
      </c>
      <c r="D45" s="87">
        <v>10</v>
      </c>
      <c r="E45" s="89">
        <v>0.90909090909090906</v>
      </c>
      <c r="F45" s="87">
        <v>9</v>
      </c>
      <c r="G45" s="89">
        <v>0.81818181818181823</v>
      </c>
      <c r="H45" s="88">
        <v>3.31</v>
      </c>
    </row>
    <row r="46" spans="1:8" x14ac:dyDescent="0.25">
      <c r="A46" s="138"/>
      <c r="B46" s="86" t="s">
        <v>95</v>
      </c>
      <c r="C46" s="87">
        <v>11</v>
      </c>
      <c r="D46" s="87">
        <v>11</v>
      </c>
      <c r="E46" s="89">
        <v>1</v>
      </c>
      <c r="F46" s="87">
        <v>10</v>
      </c>
      <c r="G46" s="89">
        <v>0.90909090909090906</v>
      </c>
      <c r="H46" s="88">
        <v>3.1818181818181817</v>
      </c>
    </row>
    <row r="47" spans="1:8" x14ac:dyDescent="0.25">
      <c r="A47" s="139"/>
      <c r="B47" s="94" t="s">
        <v>27</v>
      </c>
      <c r="C47" s="106">
        <f>IFERROR(SUM(C42:C46), "--")</f>
        <v>49</v>
      </c>
      <c r="D47" s="106">
        <f>IFERROR(SUM(D42:D46), "--")</f>
        <v>44</v>
      </c>
      <c r="E47" s="108">
        <f>IFERROR(D47/C47, "--" )</f>
        <v>0.89795918367346939</v>
      </c>
      <c r="F47" s="106">
        <f>IFERROR(SUM(F42:F46), "--")</f>
        <v>36</v>
      </c>
      <c r="G47" s="108">
        <f>IFERROR(F47/C47, "--" )</f>
        <v>0.73469387755102045</v>
      </c>
      <c r="H47" s="107" t="s">
        <v>29</v>
      </c>
    </row>
    <row r="48" spans="1:8" x14ac:dyDescent="0.25">
      <c r="A48" s="140" t="s">
        <v>87</v>
      </c>
      <c r="B48" s="7" t="s">
        <v>91</v>
      </c>
      <c r="C48" s="4">
        <v>216</v>
      </c>
      <c r="D48" s="4">
        <v>185</v>
      </c>
      <c r="E48" s="5">
        <v>0.85648148148148151</v>
      </c>
      <c r="F48" s="4">
        <v>158</v>
      </c>
      <c r="G48" s="5">
        <v>0.73148148148148151</v>
      </c>
      <c r="H48" s="6">
        <v>2.8538043478260868</v>
      </c>
    </row>
    <row r="49" spans="1:8" x14ac:dyDescent="0.25">
      <c r="A49" s="141"/>
      <c r="B49" s="7" t="s">
        <v>92</v>
      </c>
      <c r="C49" s="4">
        <v>235</v>
      </c>
      <c r="D49" s="4">
        <v>212</v>
      </c>
      <c r="E49" s="5">
        <v>0.90212765957446805</v>
      </c>
      <c r="F49" s="4">
        <v>192</v>
      </c>
      <c r="G49" s="5">
        <v>0.81702127659574464</v>
      </c>
      <c r="H49" s="6">
        <v>3.0109004739336491</v>
      </c>
    </row>
    <row r="50" spans="1:8" x14ac:dyDescent="0.25">
      <c r="A50" s="141"/>
      <c r="B50" s="7" t="s">
        <v>93</v>
      </c>
      <c r="C50" s="4">
        <v>220</v>
      </c>
      <c r="D50" s="4">
        <v>189</v>
      </c>
      <c r="E50" s="5">
        <v>0.85909090909090913</v>
      </c>
      <c r="F50" s="4">
        <v>160</v>
      </c>
      <c r="G50" s="5">
        <v>0.72727272727272729</v>
      </c>
      <c r="H50" s="6">
        <v>2.93015873015873</v>
      </c>
    </row>
    <row r="51" spans="1:8" x14ac:dyDescent="0.25">
      <c r="A51" s="141"/>
      <c r="B51" s="7" t="s">
        <v>94</v>
      </c>
      <c r="C51" s="4">
        <v>211</v>
      </c>
      <c r="D51" s="4">
        <v>188</v>
      </c>
      <c r="E51" s="5">
        <v>0.89099526066350709</v>
      </c>
      <c r="F51" s="4">
        <v>157</v>
      </c>
      <c r="G51" s="5">
        <v>0.74407582938388628</v>
      </c>
      <c r="H51" s="6">
        <v>2.7069148936170215</v>
      </c>
    </row>
    <row r="52" spans="1:8" x14ac:dyDescent="0.25">
      <c r="A52" s="141"/>
      <c r="B52" s="7" t="s">
        <v>95</v>
      </c>
      <c r="C52" s="4">
        <v>196</v>
      </c>
      <c r="D52" s="4">
        <v>185</v>
      </c>
      <c r="E52" s="5">
        <v>0.94387755102040816</v>
      </c>
      <c r="F52" s="4">
        <v>156</v>
      </c>
      <c r="G52" s="5">
        <v>0.79591836734693877</v>
      </c>
      <c r="H52" s="6">
        <v>2.8908108108108106</v>
      </c>
    </row>
    <row r="53" spans="1:8" x14ac:dyDescent="0.25">
      <c r="A53" s="142"/>
      <c r="B53" s="53" t="s">
        <v>27</v>
      </c>
      <c r="C53" s="17">
        <f>IFERROR(SUM(C48:C52), "--")</f>
        <v>1078</v>
      </c>
      <c r="D53" s="17">
        <f>IFERROR(SUM(D48:D52), "--")</f>
        <v>959</v>
      </c>
      <c r="E53" s="101">
        <f>IFERROR(D53/C53, "--" )</f>
        <v>0.88961038961038963</v>
      </c>
      <c r="F53" s="17">
        <f>IFERROR(SUM(F48:F52), "--")</f>
        <v>823</v>
      </c>
      <c r="G53" s="101">
        <f>IFERROR(F53/C53, "--" )</f>
        <v>0.76345083487940635</v>
      </c>
      <c r="H53" s="102" t="s">
        <v>29</v>
      </c>
    </row>
    <row r="54" spans="1:8" x14ac:dyDescent="0.25">
      <c r="A54" s="137" t="s">
        <v>15</v>
      </c>
      <c r="B54" s="86" t="s">
        <v>91</v>
      </c>
      <c r="C54" s="87">
        <v>2</v>
      </c>
      <c r="D54" s="87">
        <v>2</v>
      </c>
      <c r="E54" s="89">
        <v>1</v>
      </c>
      <c r="F54" s="87">
        <v>2</v>
      </c>
      <c r="G54" s="89">
        <v>1</v>
      </c>
      <c r="H54" s="88">
        <v>4</v>
      </c>
    </row>
    <row r="55" spans="1:8" x14ac:dyDescent="0.25">
      <c r="A55" s="138"/>
      <c r="B55" s="86" t="s">
        <v>92</v>
      </c>
      <c r="C55" s="112" t="s">
        <v>29</v>
      </c>
      <c r="D55" s="112" t="s">
        <v>29</v>
      </c>
      <c r="E55" s="113" t="s">
        <v>29</v>
      </c>
      <c r="F55" s="112" t="s">
        <v>29</v>
      </c>
      <c r="G55" s="113" t="s">
        <v>29</v>
      </c>
      <c r="H55" s="114" t="s">
        <v>29</v>
      </c>
    </row>
    <row r="56" spans="1:8" x14ac:dyDescent="0.25">
      <c r="A56" s="138"/>
      <c r="B56" s="86" t="s">
        <v>93</v>
      </c>
      <c r="C56" s="87">
        <v>9</v>
      </c>
      <c r="D56" s="87">
        <v>8</v>
      </c>
      <c r="E56" s="89">
        <v>0.88888888888888884</v>
      </c>
      <c r="F56" s="87">
        <v>7</v>
      </c>
      <c r="G56" s="89">
        <v>0.77777777777777779</v>
      </c>
      <c r="H56" s="88">
        <v>3.5</v>
      </c>
    </row>
    <row r="57" spans="1:8" x14ac:dyDescent="0.25">
      <c r="A57" s="138"/>
      <c r="B57" s="86" t="s">
        <v>94</v>
      </c>
      <c r="C57" s="87">
        <v>3</v>
      </c>
      <c r="D57" s="87">
        <v>3</v>
      </c>
      <c r="E57" s="89">
        <v>1</v>
      </c>
      <c r="F57" s="87">
        <v>3</v>
      </c>
      <c r="G57" s="89">
        <v>1</v>
      </c>
      <c r="H57" s="88">
        <v>4</v>
      </c>
    </row>
    <row r="58" spans="1:8" x14ac:dyDescent="0.25">
      <c r="A58" s="138"/>
      <c r="B58" s="86" t="s">
        <v>95</v>
      </c>
      <c r="C58" s="87">
        <v>2</v>
      </c>
      <c r="D58" s="87">
        <v>2</v>
      </c>
      <c r="E58" s="89">
        <v>1</v>
      </c>
      <c r="F58" s="87">
        <v>1</v>
      </c>
      <c r="G58" s="89">
        <v>0.5</v>
      </c>
      <c r="H58" s="88">
        <v>2</v>
      </c>
    </row>
    <row r="59" spans="1:8" x14ac:dyDescent="0.25">
      <c r="A59" s="139"/>
      <c r="B59" s="94" t="s">
        <v>27</v>
      </c>
      <c r="C59" s="106">
        <f>IFERROR(SUM(C54:C58), "--")</f>
        <v>16</v>
      </c>
      <c r="D59" s="106">
        <f>IFERROR(SUM(D54:D58), "--")</f>
        <v>15</v>
      </c>
      <c r="E59" s="108">
        <f>IFERROR(D59/C59, "--" )</f>
        <v>0.9375</v>
      </c>
      <c r="F59" s="106">
        <f>IFERROR(SUM(F54:F58), "--")</f>
        <v>13</v>
      </c>
      <c r="G59" s="108">
        <f>IFERROR(F59/C59, "--" )</f>
        <v>0.8125</v>
      </c>
      <c r="H59" s="107" t="s">
        <v>29</v>
      </c>
    </row>
    <row r="60" spans="1:8" x14ac:dyDescent="0.25">
      <c r="A60" s="134" t="s">
        <v>53</v>
      </c>
      <c r="B60" s="7" t="s">
        <v>91</v>
      </c>
      <c r="C60" s="4">
        <v>326</v>
      </c>
      <c r="D60" s="4">
        <v>292</v>
      </c>
      <c r="E60" s="5">
        <v>0.89570552147239269</v>
      </c>
      <c r="F60" s="4">
        <v>264</v>
      </c>
      <c r="G60" s="5">
        <v>0.80981595092024539</v>
      </c>
      <c r="H60" s="6">
        <v>3.0760416666666663</v>
      </c>
    </row>
    <row r="61" spans="1:8" x14ac:dyDescent="0.25">
      <c r="A61" s="135"/>
      <c r="B61" s="7" t="s">
        <v>92</v>
      </c>
      <c r="C61" s="4">
        <v>325</v>
      </c>
      <c r="D61" s="4">
        <v>299</v>
      </c>
      <c r="E61" s="5">
        <v>0.92</v>
      </c>
      <c r="F61" s="4">
        <v>277</v>
      </c>
      <c r="G61" s="5">
        <v>0.85230769230769232</v>
      </c>
      <c r="H61" s="6">
        <v>3.23030303030303</v>
      </c>
    </row>
    <row r="62" spans="1:8" x14ac:dyDescent="0.25">
      <c r="A62" s="135"/>
      <c r="B62" s="7" t="s">
        <v>93</v>
      </c>
      <c r="C62" s="4">
        <v>398</v>
      </c>
      <c r="D62" s="4">
        <v>369</v>
      </c>
      <c r="E62" s="5">
        <v>0.92713567839195976</v>
      </c>
      <c r="F62" s="4">
        <v>351</v>
      </c>
      <c r="G62" s="5">
        <v>0.88190954773869346</v>
      </c>
      <c r="H62" s="6">
        <v>3.2065217391304341</v>
      </c>
    </row>
    <row r="63" spans="1:8" x14ac:dyDescent="0.25">
      <c r="A63" s="135"/>
      <c r="B63" s="7" t="s">
        <v>94</v>
      </c>
      <c r="C63" s="4">
        <v>536</v>
      </c>
      <c r="D63" s="4">
        <v>516</v>
      </c>
      <c r="E63" s="5">
        <v>0.96268656716417911</v>
      </c>
      <c r="F63" s="4">
        <v>491</v>
      </c>
      <c r="G63" s="5">
        <v>0.91604477611940294</v>
      </c>
      <c r="H63" s="6">
        <v>3.1539805825242717</v>
      </c>
    </row>
    <row r="64" spans="1:8" x14ac:dyDescent="0.25">
      <c r="A64" s="135"/>
      <c r="B64" s="7" t="s">
        <v>95</v>
      </c>
      <c r="C64" s="4">
        <v>607</v>
      </c>
      <c r="D64" s="4">
        <v>582</v>
      </c>
      <c r="E64" s="5">
        <v>0.95881383855024716</v>
      </c>
      <c r="F64" s="4">
        <v>559</v>
      </c>
      <c r="G64" s="5">
        <v>0.92092257001647448</v>
      </c>
      <c r="H64" s="6">
        <v>3.3635578583765113</v>
      </c>
    </row>
    <row r="65" spans="1:8" x14ac:dyDescent="0.25">
      <c r="A65" s="136"/>
      <c r="B65" s="53" t="s">
        <v>27</v>
      </c>
      <c r="C65" s="17">
        <f>IFERROR(SUM(C60:C64), "--")</f>
        <v>2192</v>
      </c>
      <c r="D65" s="17">
        <f>IFERROR(SUM(D60:D64), "--")</f>
        <v>2058</v>
      </c>
      <c r="E65" s="101">
        <f>IFERROR(D65/C65, "--" )</f>
        <v>0.93886861313868608</v>
      </c>
      <c r="F65" s="17">
        <f>IFERROR(SUM(F60:F64), "--")</f>
        <v>1942</v>
      </c>
      <c r="G65" s="101">
        <f>IFERROR(F65/C65, "--" )</f>
        <v>0.88594890510948909</v>
      </c>
      <c r="H65" s="102" t="s">
        <v>29</v>
      </c>
    </row>
    <row r="66" spans="1:8" ht="15" customHeight="1" x14ac:dyDescent="0.25">
      <c r="A66" s="131" t="s">
        <v>57</v>
      </c>
      <c r="B66" s="86" t="s">
        <v>91</v>
      </c>
      <c r="C66" s="87">
        <v>60</v>
      </c>
      <c r="D66" s="87">
        <v>46</v>
      </c>
      <c r="E66" s="89">
        <v>0.76666666666666672</v>
      </c>
      <c r="F66" s="87">
        <v>41</v>
      </c>
      <c r="G66" s="89">
        <v>0.68333333333333335</v>
      </c>
      <c r="H66" s="88">
        <v>2.8934782608695655</v>
      </c>
    </row>
    <row r="67" spans="1:8" x14ac:dyDescent="0.25">
      <c r="A67" s="132"/>
      <c r="B67" s="86" t="s">
        <v>92</v>
      </c>
      <c r="C67" s="87">
        <v>47</v>
      </c>
      <c r="D67" s="87">
        <v>44</v>
      </c>
      <c r="E67" s="89">
        <v>0.93617021276595747</v>
      </c>
      <c r="F67" s="87">
        <v>43</v>
      </c>
      <c r="G67" s="89">
        <v>0.91489361702127658</v>
      </c>
      <c r="H67" s="88">
        <v>3.3636363636363638</v>
      </c>
    </row>
    <row r="68" spans="1:8" x14ac:dyDescent="0.25">
      <c r="A68" s="132"/>
      <c r="B68" s="86" t="s">
        <v>93</v>
      </c>
      <c r="C68" s="87">
        <v>62</v>
      </c>
      <c r="D68" s="87">
        <v>55</v>
      </c>
      <c r="E68" s="89">
        <v>0.88709677419354838</v>
      </c>
      <c r="F68" s="87">
        <v>48</v>
      </c>
      <c r="G68" s="89">
        <v>0.77419354838709675</v>
      </c>
      <c r="H68" s="88">
        <v>2.8181818181818183</v>
      </c>
    </row>
    <row r="69" spans="1:8" x14ac:dyDescent="0.25">
      <c r="A69" s="132"/>
      <c r="B69" s="86" t="s">
        <v>94</v>
      </c>
      <c r="C69" s="87">
        <v>67</v>
      </c>
      <c r="D69" s="87">
        <v>65</v>
      </c>
      <c r="E69" s="89">
        <v>0.97014925373134331</v>
      </c>
      <c r="F69" s="87">
        <v>55</v>
      </c>
      <c r="G69" s="89">
        <v>0.82089552238805974</v>
      </c>
      <c r="H69" s="88">
        <v>2.9587301587301589</v>
      </c>
    </row>
    <row r="70" spans="1:8" x14ac:dyDescent="0.25">
      <c r="A70" s="132"/>
      <c r="B70" s="86" t="s">
        <v>95</v>
      </c>
      <c r="C70" s="87">
        <v>73</v>
      </c>
      <c r="D70" s="87">
        <v>66</v>
      </c>
      <c r="E70" s="89">
        <v>0.90410958904109584</v>
      </c>
      <c r="F70" s="87">
        <v>59</v>
      </c>
      <c r="G70" s="89">
        <v>0.80821917808219179</v>
      </c>
      <c r="H70" s="88">
        <v>2.9712121212121207</v>
      </c>
    </row>
    <row r="71" spans="1:8" x14ac:dyDescent="0.25">
      <c r="A71" s="133"/>
      <c r="B71" s="94" t="s">
        <v>27</v>
      </c>
      <c r="C71" s="106">
        <f>IFERROR(SUM(C66:C70), "--")</f>
        <v>309</v>
      </c>
      <c r="D71" s="106">
        <f>IFERROR(SUM(D66:D70), "--")</f>
        <v>276</v>
      </c>
      <c r="E71" s="108">
        <f>IFERROR(D71/C71, "--" )</f>
        <v>0.89320388349514568</v>
      </c>
      <c r="F71" s="106">
        <f>IFERROR(SUM(F66:F70), "--")</f>
        <v>246</v>
      </c>
      <c r="G71" s="108">
        <f>IFERROR(F71/C71, "--" )</f>
        <v>0.79611650485436891</v>
      </c>
      <c r="H71" s="107" t="s">
        <v>29</v>
      </c>
    </row>
    <row r="72" spans="1:8" ht="15" customHeight="1" x14ac:dyDescent="0.25">
      <c r="A72" s="130" t="s">
        <v>54</v>
      </c>
      <c r="B72" s="7" t="s">
        <v>91</v>
      </c>
      <c r="C72" s="4">
        <v>22</v>
      </c>
      <c r="D72" s="4">
        <v>21</v>
      </c>
      <c r="E72" s="5">
        <v>0.95454545454545459</v>
      </c>
      <c r="F72" s="4">
        <v>20</v>
      </c>
      <c r="G72" s="5">
        <v>0.90909090909090906</v>
      </c>
      <c r="H72" s="6">
        <v>2.9857142857142858</v>
      </c>
    </row>
    <row r="73" spans="1:8" x14ac:dyDescent="0.25">
      <c r="A73" s="130"/>
      <c r="B73" s="7" t="s">
        <v>92</v>
      </c>
      <c r="C73" s="4">
        <v>21</v>
      </c>
      <c r="D73" s="4">
        <v>18</v>
      </c>
      <c r="E73" s="5">
        <v>0.8571428571428571</v>
      </c>
      <c r="F73" s="4">
        <v>17</v>
      </c>
      <c r="G73" s="5">
        <v>0.80952380952380953</v>
      </c>
      <c r="H73" s="6">
        <v>3.1111111111111112</v>
      </c>
    </row>
    <row r="74" spans="1:8" x14ac:dyDescent="0.25">
      <c r="A74" s="130"/>
      <c r="B74" s="7" t="s">
        <v>93</v>
      </c>
      <c r="C74" s="4">
        <v>12</v>
      </c>
      <c r="D74" s="4">
        <v>12</v>
      </c>
      <c r="E74" s="5">
        <v>1</v>
      </c>
      <c r="F74" s="4">
        <v>12</v>
      </c>
      <c r="G74" s="5">
        <v>1</v>
      </c>
      <c r="H74" s="6">
        <v>3.5833333333333335</v>
      </c>
    </row>
    <row r="75" spans="1:8" x14ac:dyDescent="0.25">
      <c r="A75" s="130"/>
      <c r="B75" s="7" t="s">
        <v>94</v>
      </c>
      <c r="C75" s="4">
        <v>10</v>
      </c>
      <c r="D75" s="4">
        <v>10</v>
      </c>
      <c r="E75" s="5">
        <v>1</v>
      </c>
      <c r="F75" s="4">
        <v>9</v>
      </c>
      <c r="G75" s="5">
        <v>0.9</v>
      </c>
      <c r="H75" s="6">
        <v>3.06</v>
      </c>
    </row>
    <row r="76" spans="1:8" x14ac:dyDescent="0.25">
      <c r="A76" s="130"/>
      <c r="B76" s="7" t="s">
        <v>95</v>
      </c>
      <c r="C76" s="4">
        <v>9</v>
      </c>
      <c r="D76" s="4">
        <v>6</v>
      </c>
      <c r="E76" s="5">
        <v>0.66666666666666663</v>
      </c>
      <c r="F76" s="4">
        <v>6</v>
      </c>
      <c r="G76" s="5">
        <v>0.66666666666666663</v>
      </c>
      <c r="H76" s="6">
        <v>3.6166666666666667</v>
      </c>
    </row>
    <row r="77" spans="1:8" x14ac:dyDescent="0.25">
      <c r="A77" s="130"/>
      <c r="B77" s="53" t="s">
        <v>27</v>
      </c>
      <c r="C77" s="17">
        <f>IFERROR(SUM(C72:C76), "--")</f>
        <v>74</v>
      </c>
      <c r="D77" s="17">
        <f>IFERROR(SUM(D72:D76), "--")</f>
        <v>67</v>
      </c>
      <c r="E77" s="101">
        <f>IFERROR(D77/C77, "--" )</f>
        <v>0.90540540540540537</v>
      </c>
      <c r="F77" s="17">
        <f>IFERROR(SUM(F72:F76), "--")</f>
        <v>64</v>
      </c>
      <c r="G77" s="101">
        <f>IFERROR(F77/C77, "--" )</f>
        <v>0.86486486486486491</v>
      </c>
      <c r="H77" s="102"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6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61" t="s">
        <v>98</v>
      </c>
      <c r="B4" s="7" t="s">
        <v>91</v>
      </c>
      <c r="C4" s="4">
        <v>699</v>
      </c>
      <c r="D4" s="4">
        <v>606</v>
      </c>
      <c r="E4" s="15">
        <v>0.86695278969957079</v>
      </c>
      <c r="F4" s="4">
        <v>536</v>
      </c>
      <c r="G4" s="15">
        <v>0.76680972818311877</v>
      </c>
      <c r="H4" s="14" t="s">
        <v>29</v>
      </c>
      <c r="I4" s="19"/>
      <c r="J4" s="19"/>
      <c r="K4" s="13"/>
      <c r="L4" s="13"/>
    </row>
    <row r="5" spans="1:12" x14ac:dyDescent="0.25">
      <c r="A5" s="162"/>
      <c r="B5" s="7" t="s">
        <v>92</v>
      </c>
      <c r="C5" s="4">
        <v>700</v>
      </c>
      <c r="D5" s="4">
        <v>640</v>
      </c>
      <c r="E5" s="5">
        <v>0.91428571428571426</v>
      </c>
      <c r="F5" s="4">
        <v>589</v>
      </c>
      <c r="G5" s="5">
        <v>0.84142857142857141</v>
      </c>
      <c r="H5" s="6" t="s">
        <v>29</v>
      </c>
      <c r="I5" s="19"/>
      <c r="J5" s="19"/>
      <c r="K5" s="13"/>
      <c r="L5" s="13"/>
    </row>
    <row r="6" spans="1:12" x14ac:dyDescent="0.25">
      <c r="A6" s="162"/>
      <c r="B6" s="7" t="s">
        <v>93</v>
      </c>
      <c r="C6" s="4">
        <v>777</v>
      </c>
      <c r="D6" s="4">
        <v>704</v>
      </c>
      <c r="E6" s="5">
        <v>0.90604890604890609</v>
      </c>
      <c r="F6" s="4">
        <v>640</v>
      </c>
      <c r="G6" s="5">
        <v>0.82368082368082363</v>
      </c>
      <c r="H6" s="6" t="s">
        <v>29</v>
      </c>
      <c r="I6" s="19"/>
      <c r="J6" s="19"/>
      <c r="K6" s="13"/>
      <c r="L6" s="13"/>
    </row>
    <row r="7" spans="1:12" x14ac:dyDescent="0.25">
      <c r="A7" s="162"/>
      <c r="B7" s="7" t="s">
        <v>94</v>
      </c>
      <c r="C7" s="4">
        <v>894</v>
      </c>
      <c r="D7" s="4">
        <v>837</v>
      </c>
      <c r="E7" s="5">
        <v>0.93624161073825507</v>
      </c>
      <c r="F7" s="4">
        <v>760</v>
      </c>
      <c r="G7" s="5">
        <v>0.85011185682326618</v>
      </c>
      <c r="H7" s="6" t="s">
        <v>29</v>
      </c>
      <c r="I7" s="19"/>
      <c r="J7" s="19"/>
      <c r="K7" s="13"/>
      <c r="L7" s="13"/>
    </row>
    <row r="8" spans="1:12" x14ac:dyDescent="0.25">
      <c r="A8" s="162"/>
      <c r="B8" s="7" t="s">
        <v>95</v>
      </c>
      <c r="C8" s="4">
        <v>933</v>
      </c>
      <c r="D8" s="4">
        <v>885</v>
      </c>
      <c r="E8" s="5">
        <v>0.94855305466237938</v>
      </c>
      <c r="F8" s="4">
        <v>820</v>
      </c>
      <c r="G8" s="5">
        <v>0.87888531618435151</v>
      </c>
      <c r="H8" s="6" t="s">
        <v>29</v>
      </c>
      <c r="I8" s="19"/>
      <c r="J8" s="19"/>
      <c r="K8" s="13"/>
      <c r="L8" s="13"/>
    </row>
    <row r="9" spans="1:12" x14ac:dyDescent="0.25">
      <c r="A9" s="163"/>
      <c r="B9" s="53" t="s">
        <v>27</v>
      </c>
      <c r="C9" s="17">
        <f>IFERROR(SUM(C4:C8), "--")</f>
        <v>4003</v>
      </c>
      <c r="D9" s="17">
        <f>IFERROR(SUM(D4:D8), "--")</f>
        <v>3672</v>
      </c>
      <c r="E9" s="101">
        <f>IFERROR(D9/C9, "--" )</f>
        <v>0.91731201598800904</v>
      </c>
      <c r="F9" s="17">
        <f>IFERROR(SUM(F4:F8), "--")</f>
        <v>3345</v>
      </c>
      <c r="G9" s="101">
        <f>IFERROR(F9/C9, "--" )</f>
        <v>0.83562328253809648</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4" t="s">
        <v>104</v>
      </c>
      <c r="B12" s="7" t="s">
        <v>91</v>
      </c>
      <c r="C12" s="4">
        <v>35</v>
      </c>
      <c r="D12" s="4">
        <v>26</v>
      </c>
      <c r="E12" s="5">
        <v>0.74285714285714288</v>
      </c>
      <c r="F12" s="4">
        <v>17</v>
      </c>
      <c r="G12" s="5">
        <v>0.48571428571428571</v>
      </c>
      <c r="H12" s="6">
        <v>2.3333333333333335</v>
      </c>
    </row>
    <row r="13" spans="1:12" x14ac:dyDescent="0.25">
      <c r="A13" s="155"/>
      <c r="B13" s="7" t="s">
        <v>92</v>
      </c>
      <c r="C13" s="4">
        <v>34</v>
      </c>
      <c r="D13" s="4">
        <v>31</v>
      </c>
      <c r="E13" s="5">
        <v>0.91176470588235292</v>
      </c>
      <c r="F13" s="4">
        <v>23</v>
      </c>
      <c r="G13" s="5">
        <v>0.67647058823529416</v>
      </c>
      <c r="H13" s="6">
        <v>2.7</v>
      </c>
      <c r="I13" s="57"/>
    </row>
    <row r="14" spans="1:12" x14ac:dyDescent="0.25">
      <c r="A14" s="155"/>
      <c r="B14" s="7" t="s">
        <v>93</v>
      </c>
      <c r="C14" s="4">
        <v>16</v>
      </c>
      <c r="D14" s="4">
        <v>14</v>
      </c>
      <c r="E14" s="5">
        <v>0.875</v>
      </c>
      <c r="F14" s="4">
        <v>7</v>
      </c>
      <c r="G14" s="5">
        <v>0.4375</v>
      </c>
      <c r="H14" s="6">
        <v>1.7857142857142858</v>
      </c>
      <c r="I14" s="57"/>
    </row>
    <row r="15" spans="1:12" x14ac:dyDescent="0.25">
      <c r="A15" s="155"/>
      <c r="B15" s="7" t="s">
        <v>94</v>
      </c>
      <c r="C15" s="4">
        <v>19</v>
      </c>
      <c r="D15" s="4">
        <v>17</v>
      </c>
      <c r="E15" s="5">
        <v>0.89473684210526316</v>
      </c>
      <c r="F15" s="4">
        <v>10</v>
      </c>
      <c r="G15" s="5">
        <v>0.52631578947368418</v>
      </c>
      <c r="H15" s="6">
        <v>2.1764705882352939</v>
      </c>
      <c r="I15" s="57"/>
    </row>
    <row r="16" spans="1:12" x14ac:dyDescent="0.25">
      <c r="A16" s="155"/>
      <c r="B16" s="7" t="s">
        <v>95</v>
      </c>
      <c r="C16" s="4">
        <v>15</v>
      </c>
      <c r="D16" s="4">
        <v>13</v>
      </c>
      <c r="E16" s="5">
        <v>0.8666666666666667</v>
      </c>
      <c r="F16" s="4">
        <v>7</v>
      </c>
      <c r="G16" s="5">
        <v>0.46666666666666667</v>
      </c>
      <c r="H16" s="6">
        <v>2</v>
      </c>
      <c r="I16" s="57"/>
    </row>
    <row r="17" spans="1:9" x14ac:dyDescent="0.25">
      <c r="A17" s="156"/>
      <c r="B17" s="53" t="s">
        <v>27</v>
      </c>
      <c r="C17" s="17">
        <f>IFERROR(SUM(C12:C16), "--")</f>
        <v>119</v>
      </c>
      <c r="D17" s="17">
        <f>IFERROR(SUM(D12:D16), "--")</f>
        <v>101</v>
      </c>
      <c r="E17" s="101">
        <f>IFERROR(D17/C17, "--" )</f>
        <v>0.84873949579831931</v>
      </c>
      <c r="F17" s="17">
        <f>IFERROR(SUM(F12:F16), "--")</f>
        <v>64</v>
      </c>
      <c r="G17" s="101">
        <f>IFERROR(F17/C17, "--" )</f>
        <v>0.53781512605042014</v>
      </c>
      <c r="H17" s="102" t="s">
        <v>29</v>
      </c>
      <c r="I17" s="57"/>
    </row>
    <row r="18" spans="1:9" ht="15" customHeight="1" x14ac:dyDescent="0.25">
      <c r="A18" s="157" t="s">
        <v>105</v>
      </c>
      <c r="B18" s="86" t="s">
        <v>91</v>
      </c>
      <c r="C18" s="87">
        <v>19</v>
      </c>
      <c r="D18" s="87">
        <v>15</v>
      </c>
      <c r="E18" s="89">
        <v>0.78947368421052633</v>
      </c>
      <c r="F18" s="87">
        <v>13</v>
      </c>
      <c r="G18" s="89">
        <v>0.68421052631578949</v>
      </c>
      <c r="H18" s="88">
        <v>3.0714285714285716</v>
      </c>
    </row>
    <row r="19" spans="1:9" x14ac:dyDescent="0.25">
      <c r="A19" s="158"/>
      <c r="B19" s="86" t="s">
        <v>92</v>
      </c>
      <c r="C19" s="87">
        <v>21</v>
      </c>
      <c r="D19" s="87">
        <v>19</v>
      </c>
      <c r="E19" s="89">
        <v>0.90476190476190477</v>
      </c>
      <c r="F19" s="87">
        <v>19</v>
      </c>
      <c r="G19" s="89">
        <v>0.90476190476190477</v>
      </c>
      <c r="H19" s="88">
        <v>3.4736842105263159</v>
      </c>
      <c r="I19" s="57"/>
    </row>
    <row r="20" spans="1:9" x14ac:dyDescent="0.25">
      <c r="A20" s="158"/>
      <c r="B20" s="86" t="s">
        <v>93</v>
      </c>
      <c r="C20" s="87">
        <v>20</v>
      </c>
      <c r="D20" s="87">
        <v>19</v>
      </c>
      <c r="E20" s="89">
        <v>0.95</v>
      </c>
      <c r="F20" s="87">
        <v>17</v>
      </c>
      <c r="G20" s="89">
        <v>0.85</v>
      </c>
      <c r="H20" s="88">
        <v>3.3684210526315788</v>
      </c>
      <c r="I20" s="57"/>
    </row>
    <row r="21" spans="1:9" x14ac:dyDescent="0.25">
      <c r="A21" s="158"/>
      <c r="B21" s="86" t="s">
        <v>94</v>
      </c>
      <c r="C21" s="87">
        <v>25</v>
      </c>
      <c r="D21" s="87">
        <v>24</v>
      </c>
      <c r="E21" s="89">
        <v>0.96</v>
      </c>
      <c r="F21" s="87">
        <v>24</v>
      </c>
      <c r="G21" s="89">
        <v>0.96</v>
      </c>
      <c r="H21" s="88">
        <v>3.7916666666666665</v>
      </c>
      <c r="I21" s="57"/>
    </row>
    <row r="22" spans="1:9" x14ac:dyDescent="0.25">
      <c r="A22" s="158"/>
      <c r="B22" s="86" t="s">
        <v>95</v>
      </c>
      <c r="C22" s="87">
        <v>26</v>
      </c>
      <c r="D22" s="87">
        <v>24</v>
      </c>
      <c r="E22" s="89">
        <v>0.92307692307692313</v>
      </c>
      <c r="F22" s="87">
        <v>24</v>
      </c>
      <c r="G22" s="89">
        <v>0.92307692307692313</v>
      </c>
      <c r="H22" s="88">
        <v>3.2916666666666665</v>
      </c>
      <c r="I22" s="57"/>
    </row>
    <row r="23" spans="1:9" x14ac:dyDescent="0.25">
      <c r="A23" s="159"/>
      <c r="B23" s="94" t="s">
        <v>27</v>
      </c>
      <c r="C23" s="106">
        <f>IFERROR(SUM(C18:C22), "--")</f>
        <v>111</v>
      </c>
      <c r="D23" s="106">
        <f>IFERROR(SUM(D18:D22), "--")</f>
        <v>101</v>
      </c>
      <c r="E23" s="108">
        <f>IFERROR(D23/C23, "--" )</f>
        <v>0.90990990990990994</v>
      </c>
      <c r="F23" s="106">
        <f>IFERROR(SUM(F18:F22), "--")</f>
        <v>97</v>
      </c>
      <c r="G23" s="108">
        <f>IFERROR(F23/C23, "--" )</f>
        <v>0.87387387387387383</v>
      </c>
      <c r="H23" s="107" t="s">
        <v>29</v>
      </c>
      <c r="I23" s="57"/>
    </row>
    <row r="24" spans="1:9" ht="15" customHeight="1" x14ac:dyDescent="0.25">
      <c r="A24" s="154" t="s">
        <v>106</v>
      </c>
      <c r="B24" s="7" t="s">
        <v>91</v>
      </c>
      <c r="C24" s="4">
        <v>46</v>
      </c>
      <c r="D24" s="4">
        <v>38</v>
      </c>
      <c r="E24" s="5">
        <v>0.82608695652173914</v>
      </c>
      <c r="F24" s="4">
        <v>34</v>
      </c>
      <c r="G24" s="5">
        <v>0.73913043478260865</v>
      </c>
      <c r="H24" s="6">
        <v>3.263157894736842</v>
      </c>
    </row>
    <row r="25" spans="1:9" x14ac:dyDescent="0.25">
      <c r="A25" s="155"/>
      <c r="B25" s="7" t="s">
        <v>92</v>
      </c>
      <c r="C25" s="4">
        <v>44</v>
      </c>
      <c r="D25" s="4">
        <v>42</v>
      </c>
      <c r="E25" s="5">
        <v>0.95454545454545459</v>
      </c>
      <c r="F25" s="4">
        <v>40</v>
      </c>
      <c r="G25" s="5">
        <v>0.90909090909090906</v>
      </c>
      <c r="H25" s="6">
        <v>3.3095238095238093</v>
      </c>
      <c r="I25" s="57"/>
    </row>
    <row r="26" spans="1:9" x14ac:dyDescent="0.25">
      <c r="A26" s="155"/>
      <c r="B26" s="7" t="s">
        <v>93</v>
      </c>
      <c r="C26" s="4">
        <v>35</v>
      </c>
      <c r="D26" s="4">
        <v>30</v>
      </c>
      <c r="E26" s="5">
        <v>0.8571428571428571</v>
      </c>
      <c r="F26" s="4">
        <v>28</v>
      </c>
      <c r="G26" s="5">
        <v>0.8</v>
      </c>
      <c r="H26" s="6">
        <v>2.9666666666666668</v>
      </c>
      <c r="I26" s="57"/>
    </row>
    <row r="27" spans="1:9" x14ac:dyDescent="0.25">
      <c r="A27" s="155"/>
      <c r="B27" s="7" t="s">
        <v>94</v>
      </c>
      <c r="C27" s="4">
        <v>43</v>
      </c>
      <c r="D27" s="4">
        <v>39</v>
      </c>
      <c r="E27" s="5">
        <v>0.90697674418604646</v>
      </c>
      <c r="F27" s="4">
        <v>36</v>
      </c>
      <c r="G27" s="5">
        <v>0.83720930232558144</v>
      </c>
      <c r="H27" s="6">
        <v>3.1923076923076925</v>
      </c>
      <c r="I27" s="57"/>
    </row>
    <row r="28" spans="1:9" x14ac:dyDescent="0.25">
      <c r="A28" s="155"/>
      <c r="B28" s="7" t="s">
        <v>95</v>
      </c>
      <c r="C28" s="4">
        <v>42</v>
      </c>
      <c r="D28" s="4">
        <v>40</v>
      </c>
      <c r="E28" s="5">
        <v>0.95238095238095233</v>
      </c>
      <c r="F28" s="4">
        <v>39</v>
      </c>
      <c r="G28" s="5">
        <v>0.9285714285714286</v>
      </c>
      <c r="H28" s="6">
        <v>3.65</v>
      </c>
      <c r="I28" s="57"/>
    </row>
    <row r="29" spans="1:9" x14ac:dyDescent="0.25">
      <c r="A29" s="156"/>
      <c r="B29" s="53" t="s">
        <v>27</v>
      </c>
      <c r="C29" s="17">
        <f>IFERROR(SUM(C24:C28), "--")</f>
        <v>210</v>
      </c>
      <c r="D29" s="17">
        <f>IFERROR(SUM(D24:D28), "--")</f>
        <v>189</v>
      </c>
      <c r="E29" s="101">
        <f>IFERROR(D29/C29, "--" )</f>
        <v>0.9</v>
      </c>
      <c r="F29" s="17">
        <f>IFERROR(SUM(F24:F28), "--")</f>
        <v>177</v>
      </c>
      <c r="G29" s="101">
        <f>IFERROR(F29/C29, "--" )</f>
        <v>0.84285714285714286</v>
      </c>
      <c r="H29" s="102" t="s">
        <v>29</v>
      </c>
      <c r="I29" s="57"/>
    </row>
    <row r="30" spans="1:9" ht="15" customHeight="1" x14ac:dyDescent="0.25">
      <c r="A30" s="157" t="s">
        <v>107</v>
      </c>
      <c r="B30" s="86" t="s">
        <v>91</v>
      </c>
      <c r="C30" s="87">
        <v>19</v>
      </c>
      <c r="D30" s="87">
        <v>16</v>
      </c>
      <c r="E30" s="89">
        <v>0.84210526315789469</v>
      </c>
      <c r="F30" s="87">
        <v>16</v>
      </c>
      <c r="G30" s="89">
        <v>0.84210526315789469</v>
      </c>
      <c r="H30" s="88">
        <v>3.5</v>
      </c>
    </row>
    <row r="31" spans="1:9" x14ac:dyDescent="0.25">
      <c r="A31" s="158"/>
      <c r="B31" s="86" t="s">
        <v>92</v>
      </c>
      <c r="C31" s="87">
        <v>44</v>
      </c>
      <c r="D31" s="87">
        <v>43</v>
      </c>
      <c r="E31" s="89">
        <v>0.97727272727272729</v>
      </c>
      <c r="F31" s="87">
        <v>40</v>
      </c>
      <c r="G31" s="89">
        <v>0.90909090909090906</v>
      </c>
      <c r="H31" s="88">
        <v>3.4883720930232558</v>
      </c>
      <c r="I31" s="57"/>
    </row>
    <row r="32" spans="1:9" x14ac:dyDescent="0.25">
      <c r="A32" s="158"/>
      <c r="B32" s="86" t="s">
        <v>93</v>
      </c>
      <c r="C32" s="87">
        <v>25</v>
      </c>
      <c r="D32" s="87">
        <v>25</v>
      </c>
      <c r="E32" s="89">
        <v>1</v>
      </c>
      <c r="F32" s="87">
        <v>24</v>
      </c>
      <c r="G32" s="89">
        <v>0.96</v>
      </c>
      <c r="H32" s="88">
        <v>3.6</v>
      </c>
      <c r="I32" s="57"/>
    </row>
    <row r="33" spans="1:9" x14ac:dyDescent="0.25">
      <c r="A33" s="158"/>
      <c r="B33" s="86" t="s">
        <v>94</v>
      </c>
      <c r="C33" s="87">
        <v>42</v>
      </c>
      <c r="D33" s="87">
        <v>42</v>
      </c>
      <c r="E33" s="89">
        <v>1</v>
      </c>
      <c r="F33" s="87">
        <v>42</v>
      </c>
      <c r="G33" s="89">
        <v>1</v>
      </c>
      <c r="H33" s="88">
        <v>3.4309523809523808</v>
      </c>
      <c r="I33" s="57"/>
    </row>
    <row r="34" spans="1:9" x14ac:dyDescent="0.25">
      <c r="A34" s="158"/>
      <c r="B34" s="86" t="s">
        <v>95</v>
      </c>
      <c r="C34" s="87">
        <v>27</v>
      </c>
      <c r="D34" s="87">
        <v>27</v>
      </c>
      <c r="E34" s="89">
        <v>1</v>
      </c>
      <c r="F34" s="87">
        <v>27</v>
      </c>
      <c r="G34" s="89">
        <v>1</v>
      </c>
      <c r="H34" s="88">
        <v>3.3629629629629632</v>
      </c>
      <c r="I34" s="57"/>
    </row>
    <row r="35" spans="1:9" x14ac:dyDescent="0.25">
      <c r="A35" s="159"/>
      <c r="B35" s="94" t="s">
        <v>27</v>
      </c>
      <c r="C35" s="106">
        <f>IFERROR(SUM(C30:C34), "--")</f>
        <v>157</v>
      </c>
      <c r="D35" s="106">
        <f>IFERROR(SUM(D30:D34), "--")</f>
        <v>153</v>
      </c>
      <c r="E35" s="108">
        <f>IFERROR(D35/C35, "--" )</f>
        <v>0.97452229299363058</v>
      </c>
      <c r="F35" s="106">
        <f>IFERROR(SUM(F30:F34), "--")</f>
        <v>149</v>
      </c>
      <c r="G35" s="108">
        <f>IFERROR(F35/C35, "--" )</f>
        <v>0.94904458598726116</v>
      </c>
      <c r="H35" s="107" t="s">
        <v>29</v>
      </c>
      <c r="I35" s="57"/>
    </row>
    <row r="36" spans="1:9" ht="15" customHeight="1" x14ac:dyDescent="0.25">
      <c r="A36" s="154" t="s">
        <v>108</v>
      </c>
      <c r="B36" s="7" t="s">
        <v>91</v>
      </c>
      <c r="C36" s="4" t="s">
        <v>29</v>
      </c>
      <c r="D36" s="4" t="s">
        <v>29</v>
      </c>
      <c r="E36" s="5" t="s">
        <v>29</v>
      </c>
      <c r="F36" s="4" t="s">
        <v>29</v>
      </c>
      <c r="G36" s="5" t="s">
        <v>29</v>
      </c>
      <c r="H36" s="6" t="s">
        <v>29</v>
      </c>
    </row>
    <row r="37" spans="1:9" x14ac:dyDescent="0.25">
      <c r="A37" s="155"/>
      <c r="B37" s="7" t="s">
        <v>92</v>
      </c>
      <c r="C37" s="4" t="s">
        <v>29</v>
      </c>
      <c r="D37" s="4" t="s">
        <v>29</v>
      </c>
      <c r="E37" s="5" t="s">
        <v>29</v>
      </c>
      <c r="F37" s="4" t="s">
        <v>29</v>
      </c>
      <c r="G37" s="5" t="s">
        <v>29</v>
      </c>
      <c r="H37" s="6" t="s">
        <v>29</v>
      </c>
      <c r="I37" s="57"/>
    </row>
    <row r="38" spans="1:9" x14ac:dyDescent="0.25">
      <c r="A38" s="155"/>
      <c r="B38" s="7" t="s">
        <v>93</v>
      </c>
      <c r="C38" s="4">
        <v>24</v>
      </c>
      <c r="D38" s="4">
        <v>22</v>
      </c>
      <c r="E38" s="5">
        <v>0.91666666666666663</v>
      </c>
      <c r="F38" s="4">
        <v>22</v>
      </c>
      <c r="G38" s="5">
        <v>0.91666666666666663</v>
      </c>
      <c r="H38" s="6">
        <v>3.5318181818181817</v>
      </c>
      <c r="I38" s="57"/>
    </row>
    <row r="39" spans="1:9" x14ac:dyDescent="0.25">
      <c r="A39" s="155"/>
      <c r="B39" s="7" t="s">
        <v>94</v>
      </c>
      <c r="C39" s="4" t="s">
        <v>29</v>
      </c>
      <c r="D39" s="4" t="s">
        <v>29</v>
      </c>
      <c r="E39" s="5" t="s">
        <v>29</v>
      </c>
      <c r="F39" s="4" t="s">
        <v>29</v>
      </c>
      <c r="G39" s="5" t="s">
        <v>29</v>
      </c>
      <c r="H39" s="6" t="s">
        <v>29</v>
      </c>
      <c r="I39" s="57"/>
    </row>
    <row r="40" spans="1:9" x14ac:dyDescent="0.25">
      <c r="A40" s="155"/>
      <c r="B40" s="7" t="s">
        <v>95</v>
      </c>
      <c r="C40" s="4" t="s">
        <v>29</v>
      </c>
      <c r="D40" s="4" t="s">
        <v>29</v>
      </c>
      <c r="E40" s="5" t="s">
        <v>29</v>
      </c>
      <c r="F40" s="4" t="s">
        <v>29</v>
      </c>
      <c r="G40" s="5" t="s">
        <v>29</v>
      </c>
      <c r="H40" s="6" t="s">
        <v>29</v>
      </c>
      <c r="I40" s="57"/>
    </row>
    <row r="41" spans="1:9" x14ac:dyDescent="0.25">
      <c r="A41" s="156"/>
      <c r="B41" s="53" t="s">
        <v>27</v>
      </c>
      <c r="C41" s="17">
        <f>IFERROR(SUM(C36:C40), "--")</f>
        <v>24</v>
      </c>
      <c r="D41" s="17">
        <f>IFERROR(SUM(D36:D40), "--")</f>
        <v>22</v>
      </c>
      <c r="E41" s="101">
        <f>IFERROR(D41/C41, "--" )</f>
        <v>0.91666666666666663</v>
      </c>
      <c r="F41" s="17">
        <f>IFERROR(SUM(F36:F40), "--")</f>
        <v>22</v>
      </c>
      <c r="G41" s="101">
        <f>IFERROR(F41/C41, "--" )</f>
        <v>0.91666666666666663</v>
      </c>
      <c r="H41" s="102" t="s">
        <v>29</v>
      </c>
      <c r="I41" s="57"/>
    </row>
    <row r="42" spans="1:9" ht="15" customHeight="1" x14ac:dyDescent="0.25">
      <c r="A42" s="157" t="s">
        <v>109</v>
      </c>
      <c r="B42" s="86" t="s">
        <v>91</v>
      </c>
      <c r="C42" s="87">
        <v>197</v>
      </c>
      <c r="D42" s="87">
        <v>156</v>
      </c>
      <c r="E42" s="89">
        <v>0.79187817258883253</v>
      </c>
      <c r="F42" s="87">
        <v>131</v>
      </c>
      <c r="G42" s="89">
        <v>0.6649746192893401</v>
      </c>
      <c r="H42" s="88">
        <v>2.6516129032258067</v>
      </c>
    </row>
    <row r="43" spans="1:9" x14ac:dyDescent="0.25">
      <c r="A43" s="158"/>
      <c r="B43" s="86" t="s">
        <v>92</v>
      </c>
      <c r="C43" s="87">
        <v>152</v>
      </c>
      <c r="D43" s="87">
        <v>131</v>
      </c>
      <c r="E43" s="89">
        <v>0.86184210526315785</v>
      </c>
      <c r="F43" s="87">
        <v>116</v>
      </c>
      <c r="G43" s="89">
        <v>0.76315789473684215</v>
      </c>
      <c r="H43" s="88">
        <v>2.9923664122137406</v>
      </c>
      <c r="I43" s="57"/>
    </row>
    <row r="44" spans="1:9" x14ac:dyDescent="0.25">
      <c r="A44" s="158"/>
      <c r="B44" s="86" t="s">
        <v>93</v>
      </c>
      <c r="C44" s="87">
        <v>157</v>
      </c>
      <c r="D44" s="87">
        <v>138</v>
      </c>
      <c r="E44" s="89">
        <v>0.87898089171974525</v>
      </c>
      <c r="F44" s="87">
        <v>115</v>
      </c>
      <c r="G44" s="89">
        <v>0.73248407643312097</v>
      </c>
      <c r="H44" s="88">
        <v>2.6452554744525552</v>
      </c>
      <c r="I44" s="57"/>
    </row>
    <row r="45" spans="1:9" x14ac:dyDescent="0.25">
      <c r="A45" s="158"/>
      <c r="B45" s="86" t="s">
        <v>94</v>
      </c>
      <c r="C45" s="87">
        <v>154</v>
      </c>
      <c r="D45" s="87">
        <v>132</v>
      </c>
      <c r="E45" s="89">
        <v>0.8571428571428571</v>
      </c>
      <c r="F45" s="87">
        <v>100</v>
      </c>
      <c r="G45" s="89">
        <v>0.64935064935064934</v>
      </c>
      <c r="H45" s="88">
        <v>2.1477272727272729</v>
      </c>
      <c r="I45" s="57"/>
    </row>
    <row r="46" spans="1:9" x14ac:dyDescent="0.25">
      <c r="A46" s="158"/>
      <c r="B46" s="86" t="s">
        <v>95</v>
      </c>
      <c r="C46" s="87">
        <v>180</v>
      </c>
      <c r="D46" s="87">
        <v>163</v>
      </c>
      <c r="E46" s="89">
        <v>0.90555555555555556</v>
      </c>
      <c r="F46" s="87">
        <v>132</v>
      </c>
      <c r="G46" s="89">
        <v>0.73333333333333328</v>
      </c>
      <c r="H46" s="88">
        <v>2.6875776397515527</v>
      </c>
      <c r="I46" s="57"/>
    </row>
    <row r="47" spans="1:9" x14ac:dyDescent="0.25">
      <c r="A47" s="159"/>
      <c r="B47" s="94" t="s">
        <v>27</v>
      </c>
      <c r="C47" s="106">
        <f>IFERROR(SUM(C42:C46), "--")</f>
        <v>840</v>
      </c>
      <c r="D47" s="106">
        <f>IFERROR(SUM(D42:D46), "--")</f>
        <v>720</v>
      </c>
      <c r="E47" s="108">
        <f>IFERROR(D47/C47, "--" )</f>
        <v>0.8571428571428571</v>
      </c>
      <c r="F47" s="106">
        <f>IFERROR(SUM(F42:F46), "--")</f>
        <v>594</v>
      </c>
      <c r="G47" s="108">
        <f>IFERROR(F47/C47, "--" )</f>
        <v>0.70714285714285718</v>
      </c>
      <c r="H47" s="107" t="s">
        <v>29</v>
      </c>
      <c r="I47" s="57"/>
    </row>
    <row r="48" spans="1:9" ht="15" customHeight="1" x14ac:dyDescent="0.25">
      <c r="A48" s="160" t="s">
        <v>110</v>
      </c>
      <c r="B48" s="7" t="s">
        <v>91</v>
      </c>
      <c r="C48" s="4">
        <v>33</v>
      </c>
      <c r="D48" s="4">
        <v>31</v>
      </c>
      <c r="E48" s="5">
        <v>0.93939393939393945</v>
      </c>
      <c r="F48" s="4">
        <v>30</v>
      </c>
      <c r="G48" s="5">
        <v>0.90909090909090906</v>
      </c>
      <c r="H48" s="6">
        <v>3.2580645161290325</v>
      </c>
    </row>
    <row r="49" spans="1:8" x14ac:dyDescent="0.25">
      <c r="A49" s="160"/>
      <c r="B49" s="7" t="s">
        <v>92</v>
      </c>
      <c r="C49" s="4">
        <v>35</v>
      </c>
      <c r="D49" s="4">
        <v>29</v>
      </c>
      <c r="E49" s="5">
        <v>0.82857142857142863</v>
      </c>
      <c r="F49" s="4">
        <v>29</v>
      </c>
      <c r="G49" s="5">
        <v>0.82857142857142863</v>
      </c>
      <c r="H49" s="6">
        <v>2.8275862068965516</v>
      </c>
    </row>
    <row r="50" spans="1:8" x14ac:dyDescent="0.25">
      <c r="A50" s="160"/>
      <c r="B50" s="7" t="s">
        <v>93</v>
      </c>
      <c r="C50" s="4">
        <v>30</v>
      </c>
      <c r="D50" s="4">
        <v>30</v>
      </c>
      <c r="E50" s="5">
        <v>1</v>
      </c>
      <c r="F50" s="4">
        <v>30</v>
      </c>
      <c r="G50" s="5">
        <v>1</v>
      </c>
      <c r="H50" s="6">
        <v>3.1</v>
      </c>
    </row>
    <row r="51" spans="1:8" x14ac:dyDescent="0.25">
      <c r="A51" s="160"/>
      <c r="B51" s="7" t="s">
        <v>94</v>
      </c>
      <c r="C51" s="4">
        <v>30</v>
      </c>
      <c r="D51" s="4">
        <v>29</v>
      </c>
      <c r="E51" s="5">
        <v>0.96666666666666667</v>
      </c>
      <c r="F51" s="4">
        <v>28</v>
      </c>
      <c r="G51" s="5">
        <v>0.93333333333333335</v>
      </c>
      <c r="H51" s="6">
        <v>3.4482758620689653</v>
      </c>
    </row>
    <row r="52" spans="1:8" x14ac:dyDescent="0.25">
      <c r="A52" s="160"/>
      <c r="B52" s="7" t="s">
        <v>95</v>
      </c>
      <c r="C52" s="4">
        <v>56</v>
      </c>
      <c r="D52" s="4">
        <v>54</v>
      </c>
      <c r="E52" s="5">
        <v>0.9642857142857143</v>
      </c>
      <c r="F52" s="4">
        <v>52</v>
      </c>
      <c r="G52" s="5">
        <v>0.9285714285714286</v>
      </c>
      <c r="H52" s="6">
        <v>3.4629629629629628</v>
      </c>
    </row>
    <row r="53" spans="1:8" x14ac:dyDescent="0.25">
      <c r="A53" s="160"/>
      <c r="B53" s="53" t="s">
        <v>27</v>
      </c>
      <c r="C53" s="17">
        <f>IFERROR(SUM(C48:C52), "--")</f>
        <v>184</v>
      </c>
      <c r="D53" s="17">
        <f>IFERROR(SUM(D48:D52), "--")</f>
        <v>173</v>
      </c>
      <c r="E53" s="101">
        <f>IFERROR(D53/C53, "--" )</f>
        <v>0.94021739130434778</v>
      </c>
      <c r="F53" s="17">
        <f>IFERROR(SUM(F48:F52), "--")</f>
        <v>169</v>
      </c>
      <c r="G53" s="101">
        <f>IFERROR(F53/C53, "--" )</f>
        <v>0.91847826086956519</v>
      </c>
      <c r="H53" s="102" t="s">
        <v>29</v>
      </c>
    </row>
    <row r="54" spans="1:8" x14ac:dyDescent="0.25">
      <c r="A54" s="157" t="s">
        <v>111</v>
      </c>
      <c r="B54" s="86" t="s">
        <v>91</v>
      </c>
      <c r="C54" s="87">
        <v>36</v>
      </c>
      <c r="D54" s="87">
        <v>34</v>
      </c>
      <c r="E54" s="89">
        <v>0.94444444444444442</v>
      </c>
      <c r="F54" s="87">
        <v>32</v>
      </c>
      <c r="G54" s="89">
        <v>0.88888888888888884</v>
      </c>
      <c r="H54" s="88">
        <v>2.8823529411764706</v>
      </c>
    </row>
    <row r="55" spans="1:8" x14ac:dyDescent="0.25">
      <c r="A55" s="158"/>
      <c r="B55" s="86" t="s">
        <v>92</v>
      </c>
      <c r="C55" s="87">
        <v>21</v>
      </c>
      <c r="D55" s="87">
        <v>19</v>
      </c>
      <c r="E55" s="89">
        <v>0.90476190476190477</v>
      </c>
      <c r="F55" s="87">
        <v>17</v>
      </c>
      <c r="G55" s="89">
        <v>0.80952380952380953</v>
      </c>
      <c r="H55" s="88">
        <v>3.2941176470588234</v>
      </c>
    </row>
    <row r="56" spans="1:8" x14ac:dyDescent="0.25">
      <c r="A56" s="158"/>
      <c r="B56" s="86" t="s">
        <v>93</v>
      </c>
      <c r="C56" s="87">
        <v>22</v>
      </c>
      <c r="D56" s="87">
        <v>22</v>
      </c>
      <c r="E56" s="89">
        <v>1</v>
      </c>
      <c r="F56" s="87">
        <v>22</v>
      </c>
      <c r="G56" s="89">
        <v>1</v>
      </c>
      <c r="H56" s="88">
        <v>3.1818181818181817</v>
      </c>
    </row>
    <row r="57" spans="1:8" x14ac:dyDescent="0.25">
      <c r="A57" s="158"/>
      <c r="B57" s="86" t="s">
        <v>94</v>
      </c>
      <c r="C57" s="87">
        <v>47</v>
      </c>
      <c r="D57" s="87">
        <v>46</v>
      </c>
      <c r="E57" s="89">
        <v>0.97872340425531912</v>
      </c>
      <c r="F57" s="87">
        <v>46</v>
      </c>
      <c r="G57" s="89">
        <v>0.97872340425531912</v>
      </c>
      <c r="H57" s="88">
        <v>3.1777777777777776</v>
      </c>
    </row>
    <row r="58" spans="1:8" x14ac:dyDescent="0.25">
      <c r="A58" s="158"/>
      <c r="B58" s="86" t="s">
        <v>95</v>
      </c>
      <c r="C58" s="87">
        <v>56</v>
      </c>
      <c r="D58" s="87">
        <v>53</v>
      </c>
      <c r="E58" s="89">
        <v>0.9464285714285714</v>
      </c>
      <c r="F58" s="87">
        <v>51</v>
      </c>
      <c r="G58" s="89">
        <v>0.9107142857142857</v>
      </c>
      <c r="H58" s="88">
        <v>2.9301886792452834</v>
      </c>
    </row>
    <row r="59" spans="1:8" x14ac:dyDescent="0.25">
      <c r="A59" s="159"/>
      <c r="B59" s="94" t="s">
        <v>27</v>
      </c>
      <c r="C59" s="106">
        <f>IFERROR(SUM(C54:C58), "--")</f>
        <v>182</v>
      </c>
      <c r="D59" s="106">
        <f>IFERROR(SUM(D54:D58), "--")</f>
        <v>174</v>
      </c>
      <c r="E59" s="108">
        <f>IFERROR(D59/C59, "--" )</f>
        <v>0.95604395604395609</v>
      </c>
      <c r="F59" s="106">
        <f>IFERROR(SUM(F54:F58), "--")</f>
        <v>168</v>
      </c>
      <c r="G59" s="108">
        <f>IFERROR(F59/C59, "--" )</f>
        <v>0.92307692307692313</v>
      </c>
      <c r="H59" s="107" t="s">
        <v>29</v>
      </c>
    </row>
    <row r="60" spans="1:8" x14ac:dyDescent="0.25">
      <c r="A60" s="154" t="s">
        <v>112</v>
      </c>
      <c r="B60" s="7" t="s">
        <v>91</v>
      </c>
      <c r="C60" s="4">
        <v>19</v>
      </c>
      <c r="D60" s="4">
        <v>19</v>
      </c>
      <c r="E60" s="5">
        <v>1</v>
      </c>
      <c r="F60" s="4">
        <v>18</v>
      </c>
      <c r="G60" s="5">
        <v>0.94736842105263153</v>
      </c>
      <c r="H60" s="6">
        <v>3.2105263157894739</v>
      </c>
    </row>
    <row r="61" spans="1:8" x14ac:dyDescent="0.25">
      <c r="A61" s="155"/>
      <c r="B61" s="7" t="s">
        <v>92</v>
      </c>
      <c r="C61" s="4">
        <v>30</v>
      </c>
      <c r="D61" s="4">
        <v>30</v>
      </c>
      <c r="E61" s="5">
        <v>1</v>
      </c>
      <c r="F61" s="4">
        <v>27</v>
      </c>
      <c r="G61" s="5">
        <v>0.9</v>
      </c>
      <c r="H61" s="6">
        <v>3.0333333333333332</v>
      </c>
    </row>
    <row r="62" spans="1:8" x14ac:dyDescent="0.25">
      <c r="A62" s="155"/>
      <c r="B62" s="7" t="s">
        <v>93</v>
      </c>
      <c r="C62" s="4">
        <v>27</v>
      </c>
      <c r="D62" s="4">
        <v>22</v>
      </c>
      <c r="E62" s="5">
        <v>0.81481481481481477</v>
      </c>
      <c r="F62" s="4">
        <v>20</v>
      </c>
      <c r="G62" s="5">
        <v>0.7407407407407407</v>
      </c>
      <c r="H62" s="6">
        <v>2.9090909090909092</v>
      </c>
    </row>
    <row r="63" spans="1:8" x14ac:dyDescent="0.25">
      <c r="A63" s="155"/>
      <c r="B63" s="7" t="s">
        <v>94</v>
      </c>
      <c r="C63" s="4">
        <v>31</v>
      </c>
      <c r="D63" s="4">
        <v>30</v>
      </c>
      <c r="E63" s="5">
        <v>0.967741935483871</v>
      </c>
      <c r="F63" s="4">
        <v>29</v>
      </c>
      <c r="G63" s="5">
        <v>0.93548387096774188</v>
      </c>
      <c r="H63" s="6">
        <v>3.4333333333333331</v>
      </c>
    </row>
    <row r="64" spans="1:8" x14ac:dyDescent="0.25">
      <c r="A64" s="155"/>
      <c r="B64" s="7" t="s">
        <v>95</v>
      </c>
      <c r="C64" s="4">
        <v>28</v>
      </c>
      <c r="D64" s="4">
        <v>26</v>
      </c>
      <c r="E64" s="5">
        <v>0.9285714285714286</v>
      </c>
      <c r="F64" s="4">
        <v>25</v>
      </c>
      <c r="G64" s="5">
        <v>0.8928571428571429</v>
      </c>
      <c r="H64" s="6">
        <v>3.3461538461538463</v>
      </c>
    </row>
    <row r="65" spans="1:8" x14ac:dyDescent="0.25">
      <c r="A65" s="156"/>
      <c r="B65" s="53" t="s">
        <v>27</v>
      </c>
      <c r="C65" s="17">
        <f>IFERROR(SUM(C60:C64), "--")</f>
        <v>135</v>
      </c>
      <c r="D65" s="17">
        <f>IFERROR(SUM(D60:D64), "--")</f>
        <v>127</v>
      </c>
      <c r="E65" s="101">
        <f>IFERROR(D65/C65, "--" )</f>
        <v>0.94074074074074077</v>
      </c>
      <c r="F65" s="17">
        <f>IFERROR(SUM(F60:F64), "--")</f>
        <v>119</v>
      </c>
      <c r="G65" s="101">
        <f>IFERROR(F65/C65, "--" )</f>
        <v>0.88148148148148153</v>
      </c>
      <c r="H65" s="102" t="s">
        <v>29</v>
      </c>
    </row>
    <row r="66" spans="1:8" x14ac:dyDescent="0.25">
      <c r="A66" s="157" t="s">
        <v>113</v>
      </c>
      <c r="B66" s="86" t="s">
        <v>91</v>
      </c>
      <c r="C66" s="87">
        <v>32</v>
      </c>
      <c r="D66" s="87">
        <v>30</v>
      </c>
      <c r="E66" s="89">
        <v>0.9375</v>
      </c>
      <c r="F66" s="87">
        <v>28</v>
      </c>
      <c r="G66" s="89">
        <v>0.875</v>
      </c>
      <c r="H66" s="88">
        <v>2.9666666666666668</v>
      </c>
    </row>
    <row r="67" spans="1:8" x14ac:dyDescent="0.25">
      <c r="A67" s="158"/>
      <c r="B67" s="86" t="s">
        <v>92</v>
      </c>
      <c r="C67" s="87">
        <v>35</v>
      </c>
      <c r="D67" s="87">
        <v>33</v>
      </c>
      <c r="E67" s="89">
        <v>0.94285714285714284</v>
      </c>
      <c r="F67" s="87">
        <v>32</v>
      </c>
      <c r="G67" s="89">
        <v>0.91428571428571426</v>
      </c>
      <c r="H67" s="88">
        <v>3.3636363636363638</v>
      </c>
    </row>
    <row r="68" spans="1:8" x14ac:dyDescent="0.25">
      <c r="A68" s="158"/>
      <c r="B68" s="86" t="s">
        <v>93</v>
      </c>
      <c r="C68" s="87">
        <v>35</v>
      </c>
      <c r="D68" s="87">
        <v>27</v>
      </c>
      <c r="E68" s="89">
        <v>0.77142857142857146</v>
      </c>
      <c r="F68" s="87">
        <v>22</v>
      </c>
      <c r="G68" s="89">
        <v>0.62857142857142856</v>
      </c>
      <c r="H68" s="88">
        <v>2.8518518518518516</v>
      </c>
    </row>
    <row r="69" spans="1:8" x14ac:dyDescent="0.25">
      <c r="A69" s="158"/>
      <c r="B69" s="86" t="s">
        <v>94</v>
      </c>
      <c r="C69" s="87">
        <v>88</v>
      </c>
      <c r="D69" s="87">
        <v>87</v>
      </c>
      <c r="E69" s="89">
        <v>0.98863636363636365</v>
      </c>
      <c r="F69" s="87">
        <v>85</v>
      </c>
      <c r="G69" s="89">
        <v>0.96590909090909094</v>
      </c>
      <c r="H69" s="88">
        <v>3.2873563218390807</v>
      </c>
    </row>
    <row r="70" spans="1:8" x14ac:dyDescent="0.25">
      <c r="A70" s="158"/>
      <c r="B70" s="86" t="s">
        <v>95</v>
      </c>
      <c r="C70" s="87">
        <v>38</v>
      </c>
      <c r="D70" s="87">
        <v>38</v>
      </c>
      <c r="E70" s="89">
        <v>1</v>
      </c>
      <c r="F70" s="87">
        <v>38</v>
      </c>
      <c r="G70" s="89">
        <v>1</v>
      </c>
      <c r="H70" s="88">
        <v>3.4736842105263159</v>
      </c>
    </row>
    <row r="71" spans="1:8" x14ac:dyDescent="0.25">
      <c r="A71" s="159"/>
      <c r="B71" s="94" t="s">
        <v>27</v>
      </c>
      <c r="C71" s="106">
        <f>IFERROR(SUM(C66:C70), "--")</f>
        <v>228</v>
      </c>
      <c r="D71" s="106">
        <f>IFERROR(SUM(D66:D70), "--")</f>
        <v>215</v>
      </c>
      <c r="E71" s="108">
        <f>IFERROR(D71/C71, "--" )</f>
        <v>0.94298245614035092</v>
      </c>
      <c r="F71" s="106">
        <f>IFERROR(SUM(F66:F70), "--")</f>
        <v>205</v>
      </c>
      <c r="G71" s="108">
        <f>IFERROR(F71/C71, "--" )</f>
        <v>0.89912280701754388</v>
      </c>
      <c r="H71" s="107" t="s">
        <v>29</v>
      </c>
    </row>
    <row r="72" spans="1:8" x14ac:dyDescent="0.25">
      <c r="A72" s="154" t="s">
        <v>114</v>
      </c>
      <c r="B72" s="7" t="s">
        <v>91</v>
      </c>
      <c r="C72" s="4" t="s">
        <v>29</v>
      </c>
      <c r="D72" s="4" t="s">
        <v>29</v>
      </c>
      <c r="E72" s="5" t="s">
        <v>29</v>
      </c>
      <c r="F72" s="4" t="s">
        <v>29</v>
      </c>
      <c r="G72" s="5" t="s">
        <v>29</v>
      </c>
      <c r="H72" s="6" t="s">
        <v>29</v>
      </c>
    </row>
    <row r="73" spans="1:8" x14ac:dyDescent="0.25">
      <c r="A73" s="155"/>
      <c r="B73" s="7" t="s">
        <v>92</v>
      </c>
      <c r="C73" s="4" t="s">
        <v>29</v>
      </c>
      <c r="D73" s="4" t="s">
        <v>29</v>
      </c>
      <c r="E73" s="5" t="s">
        <v>29</v>
      </c>
      <c r="F73" s="4" t="s">
        <v>29</v>
      </c>
      <c r="G73" s="5" t="s">
        <v>29</v>
      </c>
      <c r="H73" s="6" t="s">
        <v>29</v>
      </c>
    </row>
    <row r="74" spans="1:8" x14ac:dyDescent="0.25">
      <c r="A74" s="155"/>
      <c r="B74" s="7" t="s">
        <v>93</v>
      </c>
      <c r="C74" s="4">
        <v>24</v>
      </c>
      <c r="D74" s="4">
        <v>24</v>
      </c>
      <c r="E74" s="5">
        <v>1</v>
      </c>
      <c r="F74" s="4">
        <v>23</v>
      </c>
      <c r="G74" s="5">
        <v>0.95833333333333337</v>
      </c>
      <c r="H74" s="6">
        <v>3</v>
      </c>
    </row>
    <row r="75" spans="1:8" x14ac:dyDescent="0.25">
      <c r="A75" s="155"/>
      <c r="B75" s="7" t="s">
        <v>94</v>
      </c>
      <c r="C75" s="4">
        <v>33</v>
      </c>
      <c r="D75" s="4">
        <v>33</v>
      </c>
      <c r="E75" s="5">
        <v>1</v>
      </c>
      <c r="F75" s="4">
        <v>33</v>
      </c>
      <c r="G75" s="5">
        <v>1</v>
      </c>
      <c r="H75" s="6">
        <v>2.6969696969696968</v>
      </c>
    </row>
    <row r="76" spans="1:8" x14ac:dyDescent="0.25">
      <c r="A76" s="155"/>
      <c r="B76" s="7" t="s">
        <v>95</v>
      </c>
      <c r="C76" s="4">
        <v>35</v>
      </c>
      <c r="D76" s="4">
        <v>34</v>
      </c>
      <c r="E76" s="5">
        <v>0.97142857142857142</v>
      </c>
      <c r="F76" s="4">
        <v>34</v>
      </c>
      <c r="G76" s="5">
        <v>0.97142857142857142</v>
      </c>
      <c r="H76" s="6">
        <v>3.5970588235294119</v>
      </c>
    </row>
    <row r="77" spans="1:8" x14ac:dyDescent="0.25">
      <c r="A77" s="156"/>
      <c r="B77" s="53" t="s">
        <v>27</v>
      </c>
      <c r="C77" s="17">
        <f>IFERROR(SUM(C72:C76), "--")</f>
        <v>92</v>
      </c>
      <c r="D77" s="17">
        <f>IFERROR(SUM(D72:D76), "--")</f>
        <v>91</v>
      </c>
      <c r="E77" s="101">
        <f>IFERROR(D77/C77, "--" )</f>
        <v>0.98913043478260865</v>
      </c>
      <c r="F77" s="17">
        <f>IFERROR(SUM(F72:F76), "--")</f>
        <v>90</v>
      </c>
      <c r="G77" s="101">
        <f>IFERROR(F77/C77, "--" )</f>
        <v>0.97826086956521741</v>
      </c>
      <c r="H77" s="102" t="s">
        <v>29</v>
      </c>
    </row>
    <row r="78" spans="1:8" x14ac:dyDescent="0.25">
      <c r="A78" s="157" t="s">
        <v>115</v>
      </c>
      <c r="B78" s="86" t="s">
        <v>91</v>
      </c>
      <c r="C78" s="87">
        <v>83</v>
      </c>
      <c r="D78" s="87">
        <v>73</v>
      </c>
      <c r="E78" s="89">
        <v>0.87951807228915657</v>
      </c>
      <c r="F78" s="87">
        <v>60</v>
      </c>
      <c r="G78" s="89">
        <v>0.72289156626506024</v>
      </c>
      <c r="H78" s="88">
        <v>2.563380281690141</v>
      </c>
    </row>
    <row r="79" spans="1:8" x14ac:dyDescent="0.25">
      <c r="A79" s="158"/>
      <c r="B79" s="86" t="s">
        <v>92</v>
      </c>
      <c r="C79" s="87">
        <v>71</v>
      </c>
      <c r="D79" s="87">
        <v>66</v>
      </c>
      <c r="E79" s="89">
        <v>0.92957746478873238</v>
      </c>
      <c r="F79" s="87">
        <v>61</v>
      </c>
      <c r="G79" s="89">
        <v>0.85915492957746475</v>
      </c>
      <c r="H79" s="88">
        <v>3.1212121212121211</v>
      </c>
    </row>
    <row r="80" spans="1:8" x14ac:dyDescent="0.25">
      <c r="A80" s="158"/>
      <c r="B80" s="86" t="s">
        <v>93</v>
      </c>
      <c r="C80" s="87">
        <v>109</v>
      </c>
      <c r="D80" s="87">
        <v>92</v>
      </c>
      <c r="E80" s="89">
        <v>0.84403669724770647</v>
      </c>
      <c r="F80" s="87">
        <v>87</v>
      </c>
      <c r="G80" s="89">
        <v>0.79816513761467889</v>
      </c>
      <c r="H80" s="88">
        <v>3.1630434782608696</v>
      </c>
    </row>
    <row r="81" spans="1:8" x14ac:dyDescent="0.25">
      <c r="A81" s="158"/>
      <c r="B81" s="86" t="s">
        <v>94</v>
      </c>
      <c r="C81" s="87">
        <v>108</v>
      </c>
      <c r="D81" s="87">
        <v>100</v>
      </c>
      <c r="E81" s="89">
        <v>0.92592592592592593</v>
      </c>
      <c r="F81" s="87">
        <v>89</v>
      </c>
      <c r="G81" s="89">
        <v>0.82407407407407407</v>
      </c>
      <c r="H81" s="88">
        <v>3.0173469387755101</v>
      </c>
    </row>
    <row r="82" spans="1:8" x14ac:dyDescent="0.25">
      <c r="A82" s="158"/>
      <c r="B82" s="86" t="s">
        <v>95</v>
      </c>
      <c r="C82" s="87">
        <v>110</v>
      </c>
      <c r="D82" s="87">
        <v>100</v>
      </c>
      <c r="E82" s="89">
        <v>0.90909090909090906</v>
      </c>
      <c r="F82" s="87">
        <v>85</v>
      </c>
      <c r="G82" s="89">
        <v>0.77272727272727271</v>
      </c>
      <c r="H82" s="88">
        <v>2.702020202020202</v>
      </c>
    </row>
    <row r="83" spans="1:8" x14ac:dyDescent="0.25">
      <c r="A83" s="159"/>
      <c r="B83" s="94" t="s">
        <v>27</v>
      </c>
      <c r="C83" s="106">
        <f>IFERROR(SUM(C78:C82), "--")</f>
        <v>481</v>
      </c>
      <c r="D83" s="106">
        <f>IFERROR(SUM(D78:D82), "--")</f>
        <v>431</v>
      </c>
      <c r="E83" s="108">
        <f>IFERROR(D83/C83, "--" )</f>
        <v>0.89604989604989604</v>
      </c>
      <c r="F83" s="106">
        <f>IFERROR(SUM(F78:F82), "--")</f>
        <v>382</v>
      </c>
      <c r="G83" s="108">
        <f>IFERROR(F83/C83, "--" )</f>
        <v>0.79417879417879422</v>
      </c>
      <c r="H83" s="107" t="s">
        <v>29</v>
      </c>
    </row>
    <row r="84" spans="1:8" x14ac:dyDescent="0.25">
      <c r="A84" s="160" t="s">
        <v>116</v>
      </c>
      <c r="B84" s="7" t="s">
        <v>91</v>
      </c>
      <c r="C84" s="4">
        <v>17</v>
      </c>
      <c r="D84" s="4">
        <v>17</v>
      </c>
      <c r="E84" s="5">
        <v>1</v>
      </c>
      <c r="F84" s="4">
        <v>16</v>
      </c>
      <c r="G84" s="5">
        <v>0.94117647058823528</v>
      </c>
      <c r="H84" s="6">
        <v>3.75</v>
      </c>
    </row>
    <row r="85" spans="1:8" x14ac:dyDescent="0.25">
      <c r="A85" s="160"/>
      <c r="B85" s="7" t="s">
        <v>92</v>
      </c>
      <c r="C85" s="4">
        <v>21</v>
      </c>
      <c r="D85" s="4">
        <v>21</v>
      </c>
      <c r="E85" s="5">
        <v>1</v>
      </c>
      <c r="F85" s="4">
        <v>21</v>
      </c>
      <c r="G85" s="5">
        <v>1</v>
      </c>
      <c r="H85" s="6">
        <v>3.2857142857142856</v>
      </c>
    </row>
    <row r="86" spans="1:8" x14ac:dyDescent="0.25">
      <c r="A86" s="160"/>
      <c r="B86" s="7" t="s">
        <v>93</v>
      </c>
      <c r="C86" s="4">
        <v>19</v>
      </c>
      <c r="D86" s="4">
        <v>19</v>
      </c>
      <c r="E86" s="5">
        <v>1</v>
      </c>
      <c r="F86" s="4">
        <v>19</v>
      </c>
      <c r="G86" s="5">
        <v>1</v>
      </c>
      <c r="H86" s="6">
        <v>3.4210526315789473</v>
      </c>
    </row>
    <row r="87" spans="1:8" x14ac:dyDescent="0.25">
      <c r="A87" s="160"/>
      <c r="B87" s="7" t="s">
        <v>94</v>
      </c>
      <c r="C87" s="4">
        <v>17</v>
      </c>
      <c r="D87" s="4">
        <v>16</v>
      </c>
      <c r="E87" s="5">
        <v>0.94117647058823528</v>
      </c>
      <c r="F87" s="4">
        <v>16</v>
      </c>
      <c r="G87" s="5">
        <v>0.94117647058823528</v>
      </c>
      <c r="H87" s="6">
        <v>4</v>
      </c>
    </row>
    <row r="88" spans="1:8" x14ac:dyDescent="0.25">
      <c r="A88" s="160"/>
      <c r="B88" s="7" t="s">
        <v>95</v>
      </c>
      <c r="C88" s="4">
        <v>22</v>
      </c>
      <c r="D88" s="4">
        <v>22</v>
      </c>
      <c r="E88" s="5">
        <v>1</v>
      </c>
      <c r="F88" s="4">
        <v>22</v>
      </c>
      <c r="G88" s="5">
        <v>1</v>
      </c>
      <c r="H88" s="6">
        <v>3.9545454545454546</v>
      </c>
    </row>
    <row r="89" spans="1:8" x14ac:dyDescent="0.25">
      <c r="A89" s="160"/>
      <c r="B89" s="53" t="s">
        <v>27</v>
      </c>
      <c r="C89" s="17">
        <f>IFERROR(SUM(C84:C88), "--")</f>
        <v>96</v>
      </c>
      <c r="D89" s="17">
        <f>IFERROR(SUM(D84:D88), "--")</f>
        <v>95</v>
      </c>
      <c r="E89" s="101">
        <f>IFERROR(D89/C89, "--" )</f>
        <v>0.98958333333333337</v>
      </c>
      <c r="F89" s="17">
        <f>IFERROR(SUM(F84:F88), "--")</f>
        <v>94</v>
      </c>
      <c r="G89" s="101">
        <f>IFERROR(F89/C89, "--" )</f>
        <v>0.97916666666666663</v>
      </c>
      <c r="H89" s="102" t="s">
        <v>29</v>
      </c>
    </row>
    <row r="90" spans="1:8" x14ac:dyDescent="0.25">
      <c r="A90" s="157" t="s">
        <v>117</v>
      </c>
      <c r="B90" s="86" t="s">
        <v>91</v>
      </c>
      <c r="C90" s="87">
        <v>18</v>
      </c>
      <c r="D90" s="87">
        <v>18</v>
      </c>
      <c r="E90" s="89">
        <v>1</v>
      </c>
      <c r="F90" s="87">
        <v>17</v>
      </c>
      <c r="G90" s="89">
        <v>0.94444444444444442</v>
      </c>
      <c r="H90" s="88">
        <v>3.5882352941176472</v>
      </c>
    </row>
    <row r="91" spans="1:8" x14ac:dyDescent="0.25">
      <c r="A91" s="158"/>
      <c r="B91" s="86" t="s">
        <v>92</v>
      </c>
      <c r="C91" s="87">
        <v>20</v>
      </c>
      <c r="D91" s="87">
        <v>20</v>
      </c>
      <c r="E91" s="89">
        <v>1</v>
      </c>
      <c r="F91" s="87">
        <v>19</v>
      </c>
      <c r="G91" s="89">
        <v>0.95</v>
      </c>
      <c r="H91" s="88">
        <v>3.2</v>
      </c>
    </row>
    <row r="92" spans="1:8" x14ac:dyDescent="0.25">
      <c r="A92" s="158"/>
      <c r="B92" s="86" t="s">
        <v>93</v>
      </c>
      <c r="C92" s="87">
        <v>18</v>
      </c>
      <c r="D92" s="87">
        <v>18</v>
      </c>
      <c r="E92" s="89">
        <v>1</v>
      </c>
      <c r="F92" s="87">
        <v>18</v>
      </c>
      <c r="G92" s="89">
        <v>1</v>
      </c>
      <c r="H92" s="88">
        <v>3.6666666666666665</v>
      </c>
    </row>
    <row r="93" spans="1:8" x14ac:dyDescent="0.25">
      <c r="A93" s="158"/>
      <c r="B93" s="86" t="s">
        <v>94</v>
      </c>
      <c r="C93" s="87">
        <v>16</v>
      </c>
      <c r="D93" s="87">
        <v>15</v>
      </c>
      <c r="E93" s="89">
        <v>0.9375</v>
      </c>
      <c r="F93" s="87">
        <v>15</v>
      </c>
      <c r="G93" s="89">
        <v>0.9375</v>
      </c>
      <c r="H93" s="88">
        <v>3.9333333333333331</v>
      </c>
    </row>
    <row r="94" spans="1:8" x14ac:dyDescent="0.25">
      <c r="A94" s="158"/>
      <c r="B94" s="86" t="s">
        <v>95</v>
      </c>
      <c r="C94" s="87">
        <v>24</v>
      </c>
      <c r="D94" s="87">
        <v>24</v>
      </c>
      <c r="E94" s="89">
        <v>1</v>
      </c>
      <c r="F94" s="87">
        <v>24</v>
      </c>
      <c r="G94" s="89">
        <v>1</v>
      </c>
      <c r="H94" s="88">
        <v>3.5416666666666665</v>
      </c>
    </row>
    <row r="95" spans="1:8" x14ac:dyDescent="0.25">
      <c r="A95" s="159"/>
      <c r="B95" s="94" t="s">
        <v>27</v>
      </c>
      <c r="C95" s="106">
        <f>IFERROR(SUM(C90:C94), "--")</f>
        <v>96</v>
      </c>
      <c r="D95" s="106">
        <f>IFERROR(SUM(D90:D94), "--")</f>
        <v>95</v>
      </c>
      <c r="E95" s="108">
        <f>IFERROR(D95/C95, "--" )</f>
        <v>0.98958333333333337</v>
      </c>
      <c r="F95" s="106">
        <f>IFERROR(SUM(F90:F94), "--")</f>
        <v>93</v>
      </c>
      <c r="G95" s="108">
        <f>IFERROR(F95/C95, "--" )</f>
        <v>0.96875</v>
      </c>
      <c r="H95" s="107" t="s">
        <v>29</v>
      </c>
    </row>
    <row r="96" spans="1:8" x14ac:dyDescent="0.25">
      <c r="A96" s="154" t="s">
        <v>118</v>
      </c>
      <c r="B96" s="7" t="s">
        <v>91</v>
      </c>
      <c r="C96" s="4">
        <v>49</v>
      </c>
      <c r="D96" s="4">
        <v>46</v>
      </c>
      <c r="E96" s="5">
        <v>0.93877551020408168</v>
      </c>
      <c r="F96" s="4">
        <v>42</v>
      </c>
      <c r="G96" s="5">
        <v>0.8571428571428571</v>
      </c>
      <c r="H96" s="6">
        <v>3.3260869565217392</v>
      </c>
    </row>
    <row r="97" spans="1:8" x14ac:dyDescent="0.25">
      <c r="A97" s="155"/>
      <c r="B97" s="7" t="s">
        <v>92</v>
      </c>
      <c r="C97" s="4">
        <v>46</v>
      </c>
      <c r="D97" s="4">
        <v>44</v>
      </c>
      <c r="E97" s="5">
        <v>0.95652173913043481</v>
      </c>
      <c r="F97" s="4">
        <v>39</v>
      </c>
      <c r="G97" s="5">
        <v>0.84782608695652173</v>
      </c>
      <c r="H97" s="6">
        <v>3.2727272727272729</v>
      </c>
    </row>
    <row r="98" spans="1:8" x14ac:dyDescent="0.25">
      <c r="A98" s="155"/>
      <c r="B98" s="7" t="s">
        <v>93</v>
      </c>
      <c r="C98" s="4">
        <v>48</v>
      </c>
      <c r="D98" s="4">
        <v>45</v>
      </c>
      <c r="E98" s="5">
        <v>0.9375</v>
      </c>
      <c r="F98" s="4">
        <v>42</v>
      </c>
      <c r="G98" s="5">
        <v>0.875</v>
      </c>
      <c r="H98" s="6">
        <v>3.3555555555555556</v>
      </c>
    </row>
    <row r="99" spans="1:8" x14ac:dyDescent="0.25">
      <c r="A99" s="155"/>
      <c r="B99" s="7" t="s">
        <v>94</v>
      </c>
      <c r="C99" s="4">
        <v>63</v>
      </c>
      <c r="D99" s="4">
        <v>58</v>
      </c>
      <c r="E99" s="5">
        <v>0.92063492063492058</v>
      </c>
      <c r="F99" s="4">
        <v>51</v>
      </c>
      <c r="G99" s="5">
        <v>0.80952380952380953</v>
      </c>
      <c r="H99" s="6">
        <v>2.5379310344827584</v>
      </c>
    </row>
    <row r="100" spans="1:8" x14ac:dyDescent="0.25">
      <c r="A100" s="155"/>
      <c r="B100" s="7" t="s">
        <v>95</v>
      </c>
      <c r="C100" s="4">
        <v>81</v>
      </c>
      <c r="D100" s="4">
        <v>80</v>
      </c>
      <c r="E100" s="5">
        <v>0.98765432098765427</v>
      </c>
      <c r="F100" s="4">
        <v>77</v>
      </c>
      <c r="G100" s="5">
        <v>0.95061728395061729</v>
      </c>
      <c r="H100" s="6">
        <v>3.5287499999999996</v>
      </c>
    </row>
    <row r="101" spans="1:8" x14ac:dyDescent="0.25">
      <c r="A101" s="156"/>
      <c r="B101" s="53" t="s">
        <v>27</v>
      </c>
      <c r="C101" s="17">
        <f>IFERROR(SUM(C96:C100), "--")</f>
        <v>287</v>
      </c>
      <c r="D101" s="17">
        <f>IFERROR(SUM(D96:D100), "--")</f>
        <v>273</v>
      </c>
      <c r="E101" s="101">
        <f>IFERROR(D101/C101, "--" )</f>
        <v>0.95121951219512191</v>
      </c>
      <c r="F101" s="17">
        <f>IFERROR(SUM(F96:F100), "--")</f>
        <v>251</v>
      </c>
      <c r="G101" s="101">
        <f>IFERROR(F101/C101, "--" )</f>
        <v>0.87456445993031362</v>
      </c>
      <c r="H101" s="102" t="s">
        <v>29</v>
      </c>
    </row>
    <row r="102" spans="1:8" x14ac:dyDescent="0.25">
      <c r="A102" s="157" t="s">
        <v>119</v>
      </c>
      <c r="B102" s="86" t="s">
        <v>91</v>
      </c>
      <c r="C102" s="87">
        <v>18</v>
      </c>
      <c r="D102" s="87">
        <v>18</v>
      </c>
      <c r="E102" s="89">
        <v>1</v>
      </c>
      <c r="F102" s="87">
        <v>16</v>
      </c>
      <c r="G102" s="89">
        <v>0.88888888888888884</v>
      </c>
      <c r="H102" s="88">
        <v>2.8888888888888888</v>
      </c>
    </row>
    <row r="103" spans="1:8" x14ac:dyDescent="0.25">
      <c r="A103" s="158"/>
      <c r="B103" s="86" t="s">
        <v>92</v>
      </c>
      <c r="C103" s="112" t="s">
        <v>29</v>
      </c>
      <c r="D103" s="112" t="s">
        <v>29</v>
      </c>
      <c r="E103" s="113" t="s">
        <v>29</v>
      </c>
      <c r="F103" s="112" t="s">
        <v>29</v>
      </c>
      <c r="G103" s="113" t="s">
        <v>29</v>
      </c>
      <c r="H103" s="114" t="s">
        <v>29</v>
      </c>
    </row>
    <row r="104" spans="1:8" x14ac:dyDescent="0.25">
      <c r="A104" s="158"/>
      <c r="B104" s="86" t="s">
        <v>93</v>
      </c>
      <c r="C104" s="112" t="s">
        <v>29</v>
      </c>
      <c r="D104" s="112" t="s">
        <v>29</v>
      </c>
      <c r="E104" s="113" t="s">
        <v>29</v>
      </c>
      <c r="F104" s="112" t="s">
        <v>29</v>
      </c>
      <c r="G104" s="113" t="s">
        <v>29</v>
      </c>
      <c r="H104" s="114" t="s">
        <v>29</v>
      </c>
    </row>
    <row r="105" spans="1:8" x14ac:dyDescent="0.25">
      <c r="A105" s="158"/>
      <c r="B105" s="86" t="s">
        <v>94</v>
      </c>
      <c r="C105" s="112" t="s">
        <v>29</v>
      </c>
      <c r="D105" s="112" t="s">
        <v>29</v>
      </c>
      <c r="E105" s="113" t="s">
        <v>29</v>
      </c>
      <c r="F105" s="112" t="s">
        <v>29</v>
      </c>
      <c r="G105" s="113" t="s">
        <v>29</v>
      </c>
      <c r="H105" s="114" t="s">
        <v>29</v>
      </c>
    </row>
    <row r="106" spans="1:8" x14ac:dyDescent="0.25">
      <c r="A106" s="158"/>
      <c r="B106" s="86" t="s">
        <v>95</v>
      </c>
      <c r="C106" s="87">
        <v>17</v>
      </c>
      <c r="D106" s="87">
        <v>16</v>
      </c>
      <c r="E106" s="89">
        <v>0.94117647058823528</v>
      </c>
      <c r="F106" s="87">
        <v>16</v>
      </c>
      <c r="G106" s="89">
        <v>0.94117647058823528</v>
      </c>
      <c r="H106" s="88">
        <v>3.7687499999999998</v>
      </c>
    </row>
    <row r="107" spans="1:8" x14ac:dyDescent="0.25">
      <c r="A107" s="159"/>
      <c r="B107" s="94" t="s">
        <v>27</v>
      </c>
      <c r="C107" s="106">
        <f>IFERROR(SUM(C102:C106), "--")</f>
        <v>35</v>
      </c>
      <c r="D107" s="106">
        <f>IFERROR(SUM(D102:D106), "--")</f>
        <v>34</v>
      </c>
      <c r="E107" s="108">
        <f>IFERROR(D107/C107, "--" )</f>
        <v>0.97142857142857142</v>
      </c>
      <c r="F107" s="106">
        <f>IFERROR(SUM(F102:F106), "--")</f>
        <v>32</v>
      </c>
      <c r="G107" s="108">
        <f>IFERROR(F107/C107, "--" )</f>
        <v>0.91428571428571426</v>
      </c>
      <c r="H107" s="107" t="s">
        <v>29</v>
      </c>
    </row>
    <row r="108" spans="1:8" x14ac:dyDescent="0.25">
      <c r="A108" s="154" t="s">
        <v>120</v>
      </c>
      <c r="B108" s="7" t="s">
        <v>91</v>
      </c>
      <c r="C108" s="115" t="s">
        <v>29</v>
      </c>
      <c r="D108" s="115" t="s">
        <v>29</v>
      </c>
      <c r="E108" s="51" t="s">
        <v>29</v>
      </c>
      <c r="F108" s="115" t="s">
        <v>29</v>
      </c>
      <c r="G108" s="51" t="s">
        <v>29</v>
      </c>
      <c r="H108" s="115" t="s">
        <v>29</v>
      </c>
    </row>
    <row r="109" spans="1:8" x14ac:dyDescent="0.25">
      <c r="A109" s="155"/>
      <c r="B109" s="7" t="s">
        <v>92</v>
      </c>
      <c r="C109" s="116" t="s">
        <v>29</v>
      </c>
      <c r="D109" s="116" t="s">
        <v>29</v>
      </c>
      <c r="E109" s="117" t="s">
        <v>29</v>
      </c>
      <c r="F109" s="116" t="s">
        <v>29</v>
      </c>
      <c r="G109" s="117" t="s">
        <v>29</v>
      </c>
      <c r="H109" s="118" t="s">
        <v>29</v>
      </c>
    </row>
    <row r="110" spans="1:8" x14ac:dyDescent="0.25">
      <c r="A110" s="155"/>
      <c r="B110" s="7" t="s">
        <v>93</v>
      </c>
      <c r="C110" s="4">
        <v>40</v>
      </c>
      <c r="D110" s="4">
        <v>34</v>
      </c>
      <c r="E110" s="5">
        <v>0.85</v>
      </c>
      <c r="F110" s="4">
        <v>32</v>
      </c>
      <c r="G110" s="5">
        <v>0.8</v>
      </c>
      <c r="H110" s="6">
        <v>3.1176470588235294</v>
      </c>
    </row>
    <row r="111" spans="1:8" x14ac:dyDescent="0.25">
      <c r="A111" s="155"/>
      <c r="B111" s="7" t="s">
        <v>94</v>
      </c>
      <c r="C111" s="115" t="s">
        <v>29</v>
      </c>
      <c r="D111" s="115" t="s">
        <v>29</v>
      </c>
      <c r="E111" s="51" t="s">
        <v>29</v>
      </c>
      <c r="F111" s="115" t="s">
        <v>29</v>
      </c>
      <c r="G111" s="51" t="s">
        <v>29</v>
      </c>
      <c r="H111" s="115" t="s">
        <v>29</v>
      </c>
    </row>
    <row r="112" spans="1:8" x14ac:dyDescent="0.25">
      <c r="A112" s="155"/>
      <c r="B112" s="7" t="s">
        <v>95</v>
      </c>
      <c r="C112" s="115" t="s">
        <v>29</v>
      </c>
      <c r="D112" s="115" t="s">
        <v>29</v>
      </c>
      <c r="E112" s="51" t="s">
        <v>29</v>
      </c>
      <c r="F112" s="115" t="s">
        <v>29</v>
      </c>
      <c r="G112" s="51" t="s">
        <v>29</v>
      </c>
      <c r="H112" s="115" t="s">
        <v>29</v>
      </c>
    </row>
    <row r="113" spans="1:8" x14ac:dyDescent="0.25">
      <c r="A113" s="156"/>
      <c r="B113" s="53" t="s">
        <v>27</v>
      </c>
      <c r="C113" s="17">
        <f>IFERROR(SUM(C108:C112), "--")</f>
        <v>40</v>
      </c>
      <c r="D113" s="17">
        <f>IFERROR(SUM(D108:D112), "--")</f>
        <v>34</v>
      </c>
      <c r="E113" s="101">
        <f>IFERROR(D113/C113, "--" )</f>
        <v>0.85</v>
      </c>
      <c r="F113" s="17">
        <f>IFERROR(SUM(F108:F112), "--")</f>
        <v>32</v>
      </c>
      <c r="G113" s="101">
        <f>IFERROR(F113/C113, "--" )</f>
        <v>0.8</v>
      </c>
      <c r="H113" s="102" t="s">
        <v>29</v>
      </c>
    </row>
    <row r="114" spans="1:8" x14ac:dyDescent="0.25">
      <c r="A114" s="157" t="s">
        <v>121</v>
      </c>
      <c r="B114" s="86" t="s">
        <v>91</v>
      </c>
      <c r="C114" s="112" t="s">
        <v>29</v>
      </c>
      <c r="D114" s="112" t="s">
        <v>29</v>
      </c>
      <c r="E114" s="113" t="s">
        <v>29</v>
      </c>
      <c r="F114" s="112" t="s">
        <v>29</v>
      </c>
      <c r="G114" s="113" t="s">
        <v>29</v>
      </c>
      <c r="H114" s="114" t="s">
        <v>29</v>
      </c>
    </row>
    <row r="115" spans="1:8" x14ac:dyDescent="0.25">
      <c r="A115" s="158"/>
      <c r="B115" s="86" t="s">
        <v>92</v>
      </c>
      <c r="C115" s="112" t="s">
        <v>29</v>
      </c>
      <c r="D115" s="112" t="s">
        <v>29</v>
      </c>
      <c r="E115" s="113" t="s">
        <v>29</v>
      </c>
      <c r="F115" s="112" t="s">
        <v>29</v>
      </c>
      <c r="G115" s="113" t="s">
        <v>29</v>
      </c>
      <c r="H115" s="114" t="s">
        <v>29</v>
      </c>
    </row>
    <row r="116" spans="1:8" x14ac:dyDescent="0.25">
      <c r="A116" s="158"/>
      <c r="B116" s="86" t="s">
        <v>93</v>
      </c>
      <c r="C116" s="112" t="s">
        <v>29</v>
      </c>
      <c r="D116" s="112" t="s">
        <v>29</v>
      </c>
      <c r="E116" s="113" t="s">
        <v>29</v>
      </c>
      <c r="F116" s="112" t="s">
        <v>29</v>
      </c>
      <c r="G116" s="113" t="s">
        <v>29</v>
      </c>
      <c r="H116" s="114" t="s">
        <v>29</v>
      </c>
    </row>
    <row r="117" spans="1:8" x14ac:dyDescent="0.25">
      <c r="A117" s="158"/>
      <c r="B117" s="86" t="s">
        <v>94</v>
      </c>
      <c r="C117" s="87">
        <v>16</v>
      </c>
      <c r="D117" s="87">
        <v>14</v>
      </c>
      <c r="E117" s="89">
        <v>0.875</v>
      </c>
      <c r="F117" s="87">
        <v>14</v>
      </c>
      <c r="G117" s="89">
        <v>0.875</v>
      </c>
      <c r="H117" s="88">
        <v>3.1714285714285713</v>
      </c>
    </row>
    <row r="118" spans="1:8" x14ac:dyDescent="0.25">
      <c r="A118" s="158"/>
      <c r="B118" s="86" t="s">
        <v>95</v>
      </c>
      <c r="C118" s="112" t="s">
        <v>29</v>
      </c>
      <c r="D118" s="112" t="s">
        <v>29</v>
      </c>
      <c r="E118" s="113" t="s">
        <v>29</v>
      </c>
      <c r="F118" s="112" t="s">
        <v>29</v>
      </c>
      <c r="G118" s="113" t="s">
        <v>29</v>
      </c>
      <c r="H118" s="114" t="s">
        <v>29</v>
      </c>
    </row>
    <row r="119" spans="1:8" x14ac:dyDescent="0.25">
      <c r="A119" s="159"/>
      <c r="B119" s="94" t="s">
        <v>27</v>
      </c>
      <c r="C119" s="106">
        <f>IFERROR(SUM(C114:C118), "--")</f>
        <v>16</v>
      </c>
      <c r="D119" s="106">
        <f>IFERROR(SUM(D114:D118), "--")</f>
        <v>14</v>
      </c>
      <c r="E119" s="108">
        <f>IFERROR(D119/C119, "--" )</f>
        <v>0.875</v>
      </c>
      <c r="F119" s="106">
        <f>IFERROR(SUM(F114:F118), "--")</f>
        <v>14</v>
      </c>
      <c r="G119" s="108">
        <f>IFERROR(F119/C119, "--" )</f>
        <v>0.875</v>
      </c>
      <c r="H119" s="107" t="s">
        <v>29</v>
      </c>
    </row>
    <row r="120" spans="1:8" x14ac:dyDescent="0.25">
      <c r="A120" s="160" t="s">
        <v>122</v>
      </c>
      <c r="B120" s="7" t="s">
        <v>91</v>
      </c>
      <c r="C120" s="4">
        <v>26</v>
      </c>
      <c r="D120" s="4">
        <v>19</v>
      </c>
      <c r="E120" s="5">
        <v>0.73076923076923073</v>
      </c>
      <c r="F120" s="4">
        <v>17</v>
      </c>
      <c r="G120" s="5">
        <v>0.65384615384615385</v>
      </c>
      <c r="H120" s="6">
        <v>2.6315789473684212</v>
      </c>
    </row>
    <row r="121" spans="1:8" x14ac:dyDescent="0.25">
      <c r="A121" s="160"/>
      <c r="B121" s="7" t="s">
        <v>92</v>
      </c>
      <c r="C121" s="4">
        <v>33</v>
      </c>
      <c r="D121" s="4">
        <v>29</v>
      </c>
      <c r="E121" s="5">
        <v>0.87878787878787878</v>
      </c>
      <c r="F121" s="4">
        <v>27</v>
      </c>
      <c r="G121" s="5">
        <v>0.81818181818181823</v>
      </c>
      <c r="H121" s="6">
        <v>3.0689655172413794</v>
      </c>
    </row>
    <row r="122" spans="1:8" x14ac:dyDescent="0.25">
      <c r="A122" s="160"/>
      <c r="B122" s="7" t="s">
        <v>93</v>
      </c>
      <c r="C122" s="4">
        <v>37</v>
      </c>
      <c r="D122" s="4">
        <v>37</v>
      </c>
      <c r="E122" s="5">
        <v>1</v>
      </c>
      <c r="F122" s="4">
        <v>37</v>
      </c>
      <c r="G122" s="5">
        <v>1</v>
      </c>
      <c r="H122" s="6">
        <v>3.4594594594594597</v>
      </c>
    </row>
    <row r="123" spans="1:8" x14ac:dyDescent="0.25">
      <c r="A123" s="160"/>
      <c r="B123" s="7" t="s">
        <v>94</v>
      </c>
      <c r="C123" s="4">
        <v>36</v>
      </c>
      <c r="D123" s="4">
        <v>35</v>
      </c>
      <c r="E123" s="5">
        <v>0.97222222222222221</v>
      </c>
      <c r="F123" s="4">
        <v>33</v>
      </c>
      <c r="G123" s="5">
        <v>0.91666666666666663</v>
      </c>
      <c r="H123" s="6">
        <v>3.2971428571428572</v>
      </c>
    </row>
    <row r="124" spans="1:8" x14ac:dyDescent="0.25">
      <c r="A124" s="160"/>
      <c r="B124" s="7" t="s">
        <v>95</v>
      </c>
      <c r="C124" s="4">
        <v>49</v>
      </c>
      <c r="D124" s="4">
        <v>48</v>
      </c>
      <c r="E124" s="5">
        <v>0.97959183673469385</v>
      </c>
      <c r="F124" s="4">
        <v>48</v>
      </c>
      <c r="G124" s="5">
        <v>0.97959183673469385</v>
      </c>
      <c r="H124" s="6">
        <v>3.3583333333333334</v>
      </c>
    </row>
    <row r="125" spans="1:8" x14ac:dyDescent="0.25">
      <c r="A125" s="160"/>
      <c r="B125" s="53" t="s">
        <v>27</v>
      </c>
      <c r="C125" s="17">
        <f>IFERROR(SUM(C120:C124), "--")</f>
        <v>181</v>
      </c>
      <c r="D125" s="17">
        <f>IFERROR(SUM(D120:D124), "--")</f>
        <v>168</v>
      </c>
      <c r="E125" s="101">
        <f>IFERROR(D125/C125, "--" )</f>
        <v>0.92817679558011046</v>
      </c>
      <c r="F125" s="17">
        <f>IFERROR(SUM(F120:F124), "--")</f>
        <v>162</v>
      </c>
      <c r="G125" s="101">
        <f>IFERROR(F125/C125, "--" )</f>
        <v>0.89502762430939231</v>
      </c>
      <c r="H125" s="102" t="s">
        <v>29</v>
      </c>
    </row>
    <row r="126" spans="1:8" x14ac:dyDescent="0.25">
      <c r="A126" s="157" t="s">
        <v>123</v>
      </c>
      <c r="B126" s="86" t="s">
        <v>91</v>
      </c>
      <c r="C126" s="87">
        <v>34</v>
      </c>
      <c r="D126" s="87">
        <v>33</v>
      </c>
      <c r="E126" s="89">
        <v>0.97058823529411764</v>
      </c>
      <c r="F126" s="87">
        <v>32</v>
      </c>
      <c r="G126" s="89">
        <v>0.94117647058823528</v>
      </c>
      <c r="H126" s="88">
        <v>3.2363636363636363</v>
      </c>
    </row>
    <row r="127" spans="1:8" x14ac:dyDescent="0.25">
      <c r="A127" s="158"/>
      <c r="B127" s="86" t="s">
        <v>92</v>
      </c>
      <c r="C127" s="87">
        <v>34</v>
      </c>
      <c r="D127" s="87">
        <v>29</v>
      </c>
      <c r="E127" s="89">
        <v>0.8529411764705882</v>
      </c>
      <c r="F127" s="87">
        <v>26</v>
      </c>
      <c r="G127" s="89">
        <v>0.76470588235294112</v>
      </c>
      <c r="H127" s="88">
        <v>3.0586206896551724</v>
      </c>
    </row>
    <row r="128" spans="1:8" x14ac:dyDescent="0.25">
      <c r="A128" s="158"/>
      <c r="B128" s="86" t="s">
        <v>93</v>
      </c>
      <c r="C128" s="87">
        <v>19</v>
      </c>
      <c r="D128" s="87">
        <v>16</v>
      </c>
      <c r="E128" s="89">
        <v>0.84210526315789469</v>
      </c>
      <c r="F128" s="87">
        <v>12</v>
      </c>
      <c r="G128" s="89">
        <v>0.63157894736842102</v>
      </c>
      <c r="H128" s="88">
        <v>2.7312500000000002</v>
      </c>
    </row>
    <row r="129" spans="1:8" x14ac:dyDescent="0.25">
      <c r="A129" s="158"/>
      <c r="B129" s="86" t="s">
        <v>94</v>
      </c>
      <c r="C129" s="87">
        <v>27</v>
      </c>
      <c r="D129" s="87">
        <v>25</v>
      </c>
      <c r="E129" s="89">
        <v>0.92592592592592593</v>
      </c>
      <c r="F129" s="87">
        <v>24</v>
      </c>
      <c r="G129" s="89">
        <v>0.88888888888888884</v>
      </c>
      <c r="H129" s="88">
        <v>3.14</v>
      </c>
    </row>
    <row r="130" spans="1:8" x14ac:dyDescent="0.25">
      <c r="A130" s="158"/>
      <c r="B130" s="86" t="s">
        <v>95</v>
      </c>
      <c r="C130" s="112" t="s">
        <v>29</v>
      </c>
      <c r="D130" s="112" t="s">
        <v>29</v>
      </c>
      <c r="E130" s="113" t="s">
        <v>29</v>
      </c>
      <c r="F130" s="112" t="s">
        <v>29</v>
      </c>
      <c r="G130" s="113" t="s">
        <v>29</v>
      </c>
      <c r="H130" s="114" t="s">
        <v>29</v>
      </c>
    </row>
    <row r="131" spans="1:8" x14ac:dyDescent="0.25">
      <c r="A131" s="159"/>
      <c r="B131" s="94" t="s">
        <v>27</v>
      </c>
      <c r="C131" s="106">
        <f>IFERROR(SUM(C126:C130), "--")</f>
        <v>114</v>
      </c>
      <c r="D131" s="106">
        <f>IFERROR(SUM(D126:D130), "--")</f>
        <v>103</v>
      </c>
      <c r="E131" s="108">
        <f>IFERROR(D131/C131, "--" )</f>
        <v>0.90350877192982459</v>
      </c>
      <c r="F131" s="106">
        <f>IFERROR(SUM(F126:F130), "--")</f>
        <v>94</v>
      </c>
      <c r="G131" s="108">
        <f>IFERROR(F131/C131, "--" )</f>
        <v>0.82456140350877194</v>
      </c>
      <c r="H131" s="107" t="s">
        <v>29</v>
      </c>
    </row>
    <row r="132" spans="1:8" x14ac:dyDescent="0.25">
      <c r="A132" s="154" t="s">
        <v>124</v>
      </c>
      <c r="B132" s="7" t="s">
        <v>91</v>
      </c>
      <c r="C132" s="4">
        <v>15</v>
      </c>
      <c r="D132" s="4">
        <v>14</v>
      </c>
      <c r="E132" s="5">
        <v>0.93333333333333335</v>
      </c>
      <c r="F132" s="4">
        <v>14</v>
      </c>
      <c r="G132" s="5">
        <v>0.93333333333333335</v>
      </c>
      <c r="H132" s="6">
        <v>3.9285714285714284</v>
      </c>
    </row>
    <row r="133" spans="1:8" x14ac:dyDescent="0.25">
      <c r="A133" s="155"/>
      <c r="B133" s="7" t="s">
        <v>92</v>
      </c>
      <c r="C133" s="4">
        <v>24</v>
      </c>
      <c r="D133" s="4">
        <v>24</v>
      </c>
      <c r="E133" s="5">
        <v>1</v>
      </c>
      <c r="F133" s="4">
        <v>24</v>
      </c>
      <c r="G133" s="5">
        <v>1</v>
      </c>
      <c r="H133" s="6">
        <v>3.8333333333333335</v>
      </c>
    </row>
    <row r="134" spans="1:8" x14ac:dyDescent="0.25">
      <c r="A134" s="155"/>
      <c r="B134" s="7" t="s">
        <v>93</v>
      </c>
      <c r="C134" s="4">
        <v>50</v>
      </c>
      <c r="D134" s="4">
        <v>49</v>
      </c>
      <c r="E134" s="5">
        <v>0.98</v>
      </c>
      <c r="F134" s="4">
        <v>45</v>
      </c>
      <c r="G134" s="5">
        <v>0.9</v>
      </c>
      <c r="H134" s="6">
        <v>3.6122448979591835</v>
      </c>
    </row>
    <row r="135" spans="1:8" x14ac:dyDescent="0.25">
      <c r="A135" s="155"/>
      <c r="B135" s="7" t="s">
        <v>94</v>
      </c>
      <c r="C135" s="4">
        <v>86</v>
      </c>
      <c r="D135" s="4">
        <v>84</v>
      </c>
      <c r="E135" s="5">
        <v>0.97674418604651159</v>
      </c>
      <c r="F135" s="4">
        <v>76</v>
      </c>
      <c r="G135" s="5">
        <v>0.88372093023255816</v>
      </c>
      <c r="H135" s="6">
        <v>3.3333333333333335</v>
      </c>
    </row>
    <row r="136" spans="1:8" x14ac:dyDescent="0.25">
      <c r="A136" s="155"/>
      <c r="B136" s="7" t="s">
        <v>95</v>
      </c>
      <c r="C136" s="4">
        <v>107</v>
      </c>
      <c r="D136" s="4">
        <v>104</v>
      </c>
      <c r="E136" s="5">
        <v>0.9719626168224299</v>
      </c>
      <c r="F136" s="4">
        <v>101</v>
      </c>
      <c r="G136" s="5">
        <v>0.94392523364485981</v>
      </c>
      <c r="H136" s="6">
        <v>3.5961538461538463</v>
      </c>
    </row>
    <row r="137" spans="1:8" x14ac:dyDescent="0.25">
      <c r="A137" s="156"/>
      <c r="B137" s="53" t="s">
        <v>27</v>
      </c>
      <c r="C137" s="17">
        <f>IFERROR(SUM(C132:C136), "--")</f>
        <v>282</v>
      </c>
      <c r="D137" s="17">
        <f>IFERROR(SUM(D132:D136), "--")</f>
        <v>275</v>
      </c>
      <c r="E137" s="101">
        <f>IFERROR(D137/C137, "--" )</f>
        <v>0.97517730496453903</v>
      </c>
      <c r="F137" s="17">
        <f>IFERROR(SUM(F132:F136), "--")</f>
        <v>260</v>
      </c>
      <c r="G137" s="101">
        <f>IFERROR(F137/C137, "--" )</f>
        <v>0.92198581560283688</v>
      </c>
      <c r="H137" s="102" t="s">
        <v>29</v>
      </c>
    </row>
    <row r="138" spans="1:8" x14ac:dyDescent="0.25">
      <c r="A138" s="157" t="s">
        <v>125</v>
      </c>
      <c r="B138" s="86" t="s">
        <v>91</v>
      </c>
      <c r="C138" s="87">
        <v>3</v>
      </c>
      <c r="D138" s="87">
        <v>3</v>
      </c>
      <c r="E138" s="89">
        <v>1</v>
      </c>
      <c r="F138" s="87">
        <v>3</v>
      </c>
      <c r="G138" s="89">
        <v>1</v>
      </c>
      <c r="H138" s="88">
        <v>3.6666666666666665</v>
      </c>
    </row>
    <row r="139" spans="1:8" x14ac:dyDescent="0.25">
      <c r="A139" s="158"/>
      <c r="B139" s="86" t="s">
        <v>92</v>
      </c>
      <c r="C139" s="87">
        <v>5</v>
      </c>
      <c r="D139" s="87">
        <v>5</v>
      </c>
      <c r="E139" s="89">
        <v>1</v>
      </c>
      <c r="F139" s="87">
        <v>5</v>
      </c>
      <c r="G139" s="89">
        <v>1</v>
      </c>
      <c r="H139" s="88">
        <v>2.8</v>
      </c>
    </row>
    <row r="140" spans="1:8" x14ac:dyDescent="0.25">
      <c r="A140" s="158"/>
      <c r="B140" s="86" t="s">
        <v>93</v>
      </c>
      <c r="C140" s="87">
        <v>1</v>
      </c>
      <c r="D140" s="87">
        <v>1</v>
      </c>
      <c r="E140" s="89">
        <v>1</v>
      </c>
      <c r="F140" s="87">
        <v>1</v>
      </c>
      <c r="G140" s="89">
        <v>1</v>
      </c>
      <c r="H140" s="88">
        <v>4</v>
      </c>
    </row>
    <row r="141" spans="1:8" x14ac:dyDescent="0.25">
      <c r="A141" s="158"/>
      <c r="B141" s="86" t="s">
        <v>94</v>
      </c>
      <c r="C141" s="87">
        <v>2</v>
      </c>
      <c r="D141" s="87">
        <v>2</v>
      </c>
      <c r="E141" s="89">
        <v>1</v>
      </c>
      <c r="F141" s="87">
        <v>2</v>
      </c>
      <c r="G141" s="89">
        <v>1</v>
      </c>
      <c r="H141" s="88">
        <v>3.5</v>
      </c>
    </row>
    <row r="142" spans="1:8" x14ac:dyDescent="0.25">
      <c r="A142" s="158"/>
      <c r="B142" s="86" t="s">
        <v>95</v>
      </c>
      <c r="C142" s="112" t="s">
        <v>29</v>
      </c>
      <c r="D142" s="112" t="s">
        <v>29</v>
      </c>
      <c r="E142" s="113" t="s">
        <v>29</v>
      </c>
      <c r="F142" s="112" t="s">
        <v>29</v>
      </c>
      <c r="G142" s="113" t="s">
        <v>29</v>
      </c>
      <c r="H142" s="114" t="s">
        <v>29</v>
      </c>
    </row>
    <row r="143" spans="1:8" x14ac:dyDescent="0.25">
      <c r="A143" s="159"/>
      <c r="B143" s="94" t="s">
        <v>27</v>
      </c>
      <c r="C143" s="106">
        <f>IFERROR(SUM(C138:C142), "--")</f>
        <v>11</v>
      </c>
      <c r="D143" s="106">
        <f>IFERROR(SUM(D138:D142), "--")</f>
        <v>11</v>
      </c>
      <c r="E143" s="108">
        <f>IFERROR(D143/C143, "--" )</f>
        <v>1</v>
      </c>
      <c r="F143" s="106">
        <f>IFERROR(SUM(F138:F142), "--")</f>
        <v>11</v>
      </c>
      <c r="G143" s="108">
        <f>IFERROR(F143/C143, "--" )</f>
        <v>1</v>
      </c>
      <c r="H143" s="107" t="s">
        <v>29</v>
      </c>
    </row>
    <row r="144" spans="1:8" x14ac:dyDescent="0.25">
      <c r="A144" s="154" t="s">
        <v>126</v>
      </c>
      <c r="B144" s="7" t="s">
        <v>91</v>
      </c>
      <c r="C144" s="4" t="s">
        <v>29</v>
      </c>
      <c r="D144" s="4" t="s">
        <v>29</v>
      </c>
      <c r="E144" s="5" t="s">
        <v>29</v>
      </c>
      <c r="F144" s="4" t="s">
        <v>29</v>
      </c>
      <c r="G144" s="5" t="s">
        <v>29</v>
      </c>
      <c r="H144" s="6" t="s">
        <v>29</v>
      </c>
    </row>
    <row r="145" spans="1:9" x14ac:dyDescent="0.25">
      <c r="A145" s="155"/>
      <c r="B145" s="7" t="s">
        <v>92</v>
      </c>
      <c r="C145" s="4">
        <v>30</v>
      </c>
      <c r="D145" s="4">
        <v>25</v>
      </c>
      <c r="E145" s="5">
        <v>0.83333333333333337</v>
      </c>
      <c r="F145" s="4">
        <v>24</v>
      </c>
      <c r="G145" s="5">
        <v>0.8</v>
      </c>
      <c r="H145" s="6">
        <v>2.96</v>
      </c>
    </row>
    <row r="146" spans="1:9" x14ac:dyDescent="0.25">
      <c r="A146" s="155"/>
      <c r="B146" s="7" t="s">
        <v>93</v>
      </c>
      <c r="C146" s="4">
        <v>21</v>
      </c>
      <c r="D146" s="4">
        <v>20</v>
      </c>
      <c r="E146" s="5">
        <v>0.95238095238095233</v>
      </c>
      <c r="F146" s="4">
        <v>17</v>
      </c>
      <c r="G146" s="5">
        <v>0.80952380952380953</v>
      </c>
      <c r="H146" s="6">
        <v>2.65</v>
      </c>
    </row>
    <row r="147" spans="1:9" x14ac:dyDescent="0.25">
      <c r="A147" s="155"/>
      <c r="B147" s="7" t="s">
        <v>94</v>
      </c>
      <c r="C147" s="4">
        <v>11</v>
      </c>
      <c r="D147" s="4">
        <v>9</v>
      </c>
      <c r="E147" s="5">
        <v>0.81818181818181823</v>
      </c>
      <c r="F147" s="4">
        <v>7</v>
      </c>
      <c r="G147" s="5">
        <v>0.63636363636363635</v>
      </c>
      <c r="H147" s="6">
        <v>2.5666666666666669</v>
      </c>
    </row>
    <row r="148" spans="1:9" x14ac:dyDescent="0.25">
      <c r="A148" s="155"/>
      <c r="B148" s="7" t="s">
        <v>95</v>
      </c>
      <c r="C148" s="4">
        <v>14</v>
      </c>
      <c r="D148" s="4">
        <v>13</v>
      </c>
      <c r="E148" s="5">
        <v>0.9285714285714286</v>
      </c>
      <c r="F148" s="4">
        <v>12</v>
      </c>
      <c r="G148" s="5">
        <v>0.8571428571428571</v>
      </c>
      <c r="H148" s="6">
        <v>3.1538461538461537</v>
      </c>
    </row>
    <row r="149" spans="1:9" x14ac:dyDescent="0.25">
      <c r="A149" s="156"/>
      <c r="B149" s="53" t="s">
        <v>27</v>
      </c>
      <c r="C149" s="17">
        <f>IFERROR(SUM(C144:C148), "--")</f>
        <v>76</v>
      </c>
      <c r="D149" s="17">
        <f>IFERROR(SUM(D144:D148), "--")</f>
        <v>67</v>
      </c>
      <c r="E149" s="101">
        <f>IFERROR(D149/C149, "--" )</f>
        <v>0.88157894736842102</v>
      </c>
      <c r="F149" s="17">
        <f>IFERROR(SUM(F144:F148), "--")</f>
        <v>60</v>
      </c>
      <c r="G149" s="101">
        <f>IFERROR(F149/C149, "--" )</f>
        <v>0.78947368421052633</v>
      </c>
      <c r="H149" s="102" t="s">
        <v>29</v>
      </c>
    </row>
    <row r="150" spans="1:9" x14ac:dyDescent="0.25">
      <c r="A150" s="157" t="s">
        <v>127</v>
      </c>
      <c r="B150" s="86" t="s">
        <v>91</v>
      </c>
      <c r="C150" s="112" t="s">
        <v>29</v>
      </c>
      <c r="D150" s="112" t="s">
        <v>29</v>
      </c>
      <c r="E150" s="113" t="s">
        <v>29</v>
      </c>
      <c r="F150" s="112" t="s">
        <v>29</v>
      </c>
      <c r="G150" s="113" t="s">
        <v>29</v>
      </c>
      <c r="H150" s="114" t="s">
        <v>29</v>
      </c>
    </row>
    <row r="151" spans="1:9" x14ac:dyDescent="0.25">
      <c r="A151" s="158"/>
      <c r="B151" s="86" t="s">
        <v>92</v>
      </c>
      <c r="C151" s="112" t="s">
        <v>29</v>
      </c>
      <c r="D151" s="112" t="s">
        <v>29</v>
      </c>
      <c r="E151" s="113" t="s">
        <v>29</v>
      </c>
      <c r="F151" s="112" t="s">
        <v>29</v>
      </c>
      <c r="G151" s="113" t="s">
        <v>29</v>
      </c>
      <c r="H151" s="114" t="s">
        <v>29</v>
      </c>
    </row>
    <row r="152" spans="1:9" x14ac:dyDescent="0.25">
      <c r="A152" s="158"/>
      <c r="B152" s="86" t="s">
        <v>93</v>
      </c>
      <c r="C152" s="112" t="s">
        <v>29</v>
      </c>
      <c r="D152" s="112" t="s">
        <v>29</v>
      </c>
      <c r="E152" s="113" t="s">
        <v>29</v>
      </c>
      <c r="F152" s="112" t="s">
        <v>29</v>
      </c>
      <c r="G152" s="113" t="s">
        <v>29</v>
      </c>
      <c r="H152" s="114" t="s">
        <v>29</v>
      </c>
    </row>
    <row r="153" spans="1:9" x14ac:dyDescent="0.25">
      <c r="A153" s="158"/>
      <c r="B153" s="86" t="s">
        <v>94</v>
      </c>
      <c r="C153" s="112" t="s">
        <v>29</v>
      </c>
      <c r="D153" s="112" t="s">
        <v>29</v>
      </c>
      <c r="E153" s="113" t="s">
        <v>29</v>
      </c>
      <c r="F153" s="112" t="s">
        <v>29</v>
      </c>
      <c r="G153" s="113" t="s">
        <v>29</v>
      </c>
      <c r="H153" s="114" t="s">
        <v>29</v>
      </c>
    </row>
    <row r="154" spans="1:9" x14ac:dyDescent="0.25">
      <c r="A154" s="158"/>
      <c r="B154" s="86" t="s">
        <v>95</v>
      </c>
      <c r="C154" s="87">
        <v>6</v>
      </c>
      <c r="D154" s="87">
        <v>6</v>
      </c>
      <c r="E154" s="89">
        <v>1</v>
      </c>
      <c r="F154" s="87">
        <v>6</v>
      </c>
      <c r="G154" s="89">
        <v>1</v>
      </c>
      <c r="H154" s="88">
        <v>4</v>
      </c>
    </row>
    <row r="155" spans="1:9" x14ac:dyDescent="0.25">
      <c r="A155" s="159"/>
      <c r="B155" s="94" t="s">
        <v>27</v>
      </c>
      <c r="C155" s="106">
        <f>IFERROR(SUM(C150:C154), "--")</f>
        <v>6</v>
      </c>
      <c r="D155" s="106">
        <f>IFERROR(SUM(D150:D154), "--")</f>
        <v>6</v>
      </c>
      <c r="E155" s="108">
        <f>IFERROR(D155/C155, "--" )</f>
        <v>1</v>
      </c>
      <c r="F155" s="106">
        <f>IFERROR(SUM(F150:F154), "--")</f>
        <v>6</v>
      </c>
      <c r="G155" s="108">
        <f>IFERROR(F155/C155, "--" )</f>
        <v>1</v>
      </c>
      <c r="H155" s="107" t="s">
        <v>29</v>
      </c>
    </row>
    <row r="156" spans="1:9" ht="15" customHeight="1" x14ac:dyDescent="0.25">
      <c r="A156" s="3"/>
      <c r="B156"/>
      <c r="C156"/>
      <c r="D156"/>
      <c r="E156"/>
      <c r="F156"/>
      <c r="G156"/>
      <c r="H156"/>
      <c r="I156"/>
    </row>
    <row r="157" spans="1:9" x14ac:dyDescent="0.25">
      <c r="A157" s="3"/>
      <c r="B157"/>
      <c r="C157"/>
      <c r="D157"/>
      <c r="E157"/>
      <c r="F157"/>
      <c r="G157"/>
      <c r="H157"/>
      <c r="I157"/>
    </row>
    <row r="158" spans="1:9" x14ac:dyDescent="0.25">
      <c r="A158" s="3"/>
      <c r="B158"/>
      <c r="C158"/>
      <c r="D158"/>
      <c r="E158"/>
      <c r="F158"/>
      <c r="G158"/>
      <c r="H158"/>
      <c r="I158"/>
    </row>
    <row r="159" spans="1:9" x14ac:dyDescent="0.25">
      <c r="A159" s="3"/>
      <c r="B159"/>
      <c r="C159"/>
      <c r="D159"/>
      <c r="E159"/>
      <c r="F159"/>
      <c r="G159"/>
      <c r="H159"/>
      <c r="I159"/>
    </row>
    <row r="160" spans="1:9" x14ac:dyDescent="0.25">
      <c r="A160" s="3"/>
      <c r="B160"/>
      <c r="C160"/>
      <c r="D160"/>
      <c r="E160"/>
      <c r="F160"/>
      <c r="G160"/>
      <c r="H160"/>
      <c r="I160"/>
    </row>
    <row r="161" spans="1:9" x14ac:dyDescent="0.25">
      <c r="A161" s="3"/>
      <c r="B161"/>
      <c r="C161"/>
      <c r="D161"/>
      <c r="E161"/>
      <c r="F161"/>
      <c r="G161"/>
      <c r="H161"/>
      <c r="I161"/>
    </row>
  </sheetData>
  <mergeCells count="26">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 ref="A84:A89"/>
    <mergeCell ref="A90:A95"/>
    <mergeCell ref="A96:A101"/>
    <mergeCell ref="A102:A107"/>
    <mergeCell ref="A108:A113"/>
    <mergeCell ref="A144:A149"/>
    <mergeCell ref="A150:A155"/>
    <mergeCell ref="A114:A119"/>
    <mergeCell ref="A120:A125"/>
    <mergeCell ref="A126:A131"/>
    <mergeCell ref="A132:A137"/>
    <mergeCell ref="A138:A14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6" manualBreakCount="6">
    <brk id="29" max="7" man="1"/>
    <brk id="53" max="7" man="1"/>
    <brk id="77" max="7" man="1"/>
    <brk id="95" max="7" man="1"/>
    <brk id="119" max="7" man="1"/>
    <brk id="143"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4" t="s">
        <v>101</v>
      </c>
      <c r="B1" s="165"/>
      <c r="C1" s="165"/>
      <c r="D1" s="165"/>
      <c r="E1" s="165"/>
      <c r="F1" s="165"/>
      <c r="G1" s="165"/>
      <c r="H1" s="165"/>
    </row>
    <row r="2" spans="1:8" ht="30" x14ac:dyDescent="0.25">
      <c r="A2" s="25" t="s">
        <v>43</v>
      </c>
      <c r="B2" s="2" t="s">
        <v>1</v>
      </c>
      <c r="C2" s="64" t="s">
        <v>46</v>
      </c>
      <c r="D2" s="64" t="s">
        <v>47</v>
      </c>
      <c r="E2" s="64" t="s">
        <v>44</v>
      </c>
      <c r="F2" s="64" t="s">
        <v>48</v>
      </c>
      <c r="G2" s="64" t="s">
        <v>0</v>
      </c>
      <c r="H2" s="64" t="s">
        <v>45</v>
      </c>
    </row>
    <row r="3" spans="1:8" x14ac:dyDescent="0.25">
      <c r="A3" s="170" t="s">
        <v>42</v>
      </c>
      <c r="B3" s="7" t="s">
        <v>91</v>
      </c>
      <c r="C3" s="26">
        <v>420</v>
      </c>
      <c r="D3" s="26">
        <v>385</v>
      </c>
      <c r="E3" s="27">
        <v>0.91666666666666663</v>
      </c>
      <c r="F3" s="26">
        <v>357</v>
      </c>
      <c r="G3" s="27">
        <v>0.85</v>
      </c>
      <c r="H3" s="28">
        <v>3.0336842105263164</v>
      </c>
    </row>
    <row r="4" spans="1:8" x14ac:dyDescent="0.25">
      <c r="A4" s="171"/>
      <c r="B4" s="7" t="s">
        <v>92</v>
      </c>
      <c r="C4" s="26">
        <v>417</v>
      </c>
      <c r="D4" s="26">
        <v>384</v>
      </c>
      <c r="E4" s="27">
        <v>0.92086330935251803</v>
      </c>
      <c r="F4" s="26">
        <v>364</v>
      </c>
      <c r="G4" s="27">
        <v>0.87290167865707435</v>
      </c>
      <c r="H4" s="28">
        <v>3.1719895287958115</v>
      </c>
    </row>
    <row r="5" spans="1:8" x14ac:dyDescent="0.25">
      <c r="A5" s="171"/>
      <c r="B5" s="7" t="s">
        <v>93</v>
      </c>
      <c r="C5" s="26">
        <v>397</v>
      </c>
      <c r="D5" s="26">
        <v>382</v>
      </c>
      <c r="E5" s="27">
        <v>0.96221662468513858</v>
      </c>
      <c r="F5" s="26">
        <v>360</v>
      </c>
      <c r="G5" s="27">
        <v>0.90680100755667503</v>
      </c>
      <c r="H5" s="28">
        <v>3.1371727748691094</v>
      </c>
    </row>
    <row r="6" spans="1:8" x14ac:dyDescent="0.25">
      <c r="A6" s="171"/>
      <c r="B6" s="7" t="s">
        <v>94</v>
      </c>
      <c r="C6" s="26">
        <v>517</v>
      </c>
      <c r="D6" s="26">
        <v>495</v>
      </c>
      <c r="E6" s="27">
        <v>0.95744680851063835</v>
      </c>
      <c r="F6" s="26">
        <v>461</v>
      </c>
      <c r="G6" s="27">
        <v>0.8916827852998066</v>
      </c>
      <c r="H6" s="28">
        <v>3.109109311740891</v>
      </c>
    </row>
    <row r="7" spans="1:8" x14ac:dyDescent="0.25">
      <c r="A7" s="171"/>
      <c r="B7" s="7" t="s">
        <v>95</v>
      </c>
      <c r="C7" s="26">
        <v>552</v>
      </c>
      <c r="D7" s="26">
        <v>530</v>
      </c>
      <c r="E7" s="27">
        <v>0.96014492753623193</v>
      </c>
      <c r="F7" s="26">
        <v>513</v>
      </c>
      <c r="G7" s="27">
        <v>0.92934782608695654</v>
      </c>
      <c r="H7" s="28">
        <v>3.293383742911153</v>
      </c>
    </row>
    <row r="8" spans="1:8" s="71" customFormat="1" x14ac:dyDescent="0.25">
      <c r="A8" s="172"/>
      <c r="B8" s="53" t="s">
        <v>27</v>
      </c>
      <c r="C8" s="92">
        <f>IFERROR(SUM(C3:C7), "--")</f>
        <v>2303</v>
      </c>
      <c r="D8" s="92">
        <f>IFERROR(SUM(D3:D7), "--")</f>
        <v>2176</v>
      </c>
      <c r="E8" s="97">
        <f>IFERROR(D8/C8, "--")</f>
        <v>0.94485453755970472</v>
      </c>
      <c r="F8" s="92">
        <f>IFERROR(SUM(F3:F7), "--")</f>
        <v>2055</v>
      </c>
      <c r="G8" s="97">
        <f>IFERROR(F8/C8, "--")</f>
        <v>0.89231437255753365</v>
      </c>
      <c r="H8" s="93" t="s">
        <v>29</v>
      </c>
    </row>
    <row r="9" spans="1:8" x14ac:dyDescent="0.25">
      <c r="A9" s="167" t="s">
        <v>50</v>
      </c>
      <c r="B9" s="86" t="s">
        <v>91</v>
      </c>
      <c r="C9" s="37">
        <v>279</v>
      </c>
      <c r="D9" s="37">
        <v>221</v>
      </c>
      <c r="E9" s="91">
        <v>0.79211469534050183</v>
      </c>
      <c r="F9" s="37">
        <v>179</v>
      </c>
      <c r="G9" s="91">
        <v>0.64157706093189959</v>
      </c>
      <c r="H9" s="90">
        <v>2.830275229357798</v>
      </c>
    </row>
    <row r="10" spans="1:8" x14ac:dyDescent="0.25">
      <c r="A10" s="168"/>
      <c r="B10" s="86" t="s">
        <v>92</v>
      </c>
      <c r="C10" s="37">
        <v>283</v>
      </c>
      <c r="D10" s="37">
        <v>256</v>
      </c>
      <c r="E10" s="91">
        <v>0.90459363957597172</v>
      </c>
      <c r="F10" s="37">
        <v>225</v>
      </c>
      <c r="G10" s="91">
        <v>0.79505300353356889</v>
      </c>
      <c r="H10" s="90">
        <v>3.1254901960784314</v>
      </c>
    </row>
    <row r="11" spans="1:8" x14ac:dyDescent="0.25">
      <c r="A11" s="168"/>
      <c r="B11" s="86" t="s">
        <v>93</v>
      </c>
      <c r="C11" s="37">
        <v>345</v>
      </c>
      <c r="D11" s="37">
        <v>295</v>
      </c>
      <c r="E11" s="91">
        <v>0.85507246376811596</v>
      </c>
      <c r="F11" s="37">
        <v>258</v>
      </c>
      <c r="G11" s="91">
        <v>0.74782608695652175</v>
      </c>
      <c r="H11" s="90">
        <v>3.038775510204081</v>
      </c>
    </row>
    <row r="12" spans="1:8" x14ac:dyDescent="0.25">
      <c r="A12" s="168"/>
      <c r="B12" s="86" t="s">
        <v>94</v>
      </c>
      <c r="C12" s="37">
        <v>377</v>
      </c>
      <c r="D12" s="37">
        <v>342</v>
      </c>
      <c r="E12" s="91">
        <v>0.90716180371352784</v>
      </c>
      <c r="F12" s="37">
        <v>299</v>
      </c>
      <c r="G12" s="91">
        <v>0.7931034482758621</v>
      </c>
      <c r="H12" s="90">
        <v>2.880882352941176</v>
      </c>
    </row>
    <row r="13" spans="1:8" x14ac:dyDescent="0.25">
      <c r="A13" s="168"/>
      <c r="B13" s="86" t="s">
        <v>95</v>
      </c>
      <c r="C13" s="37">
        <v>381</v>
      </c>
      <c r="D13" s="37">
        <v>355</v>
      </c>
      <c r="E13" s="91">
        <v>0.93175853018372701</v>
      </c>
      <c r="F13" s="37">
        <v>307</v>
      </c>
      <c r="G13" s="91">
        <v>0.80577427821522307</v>
      </c>
      <c r="H13" s="90">
        <v>3.1110481586402261</v>
      </c>
    </row>
    <row r="14" spans="1:8" s="71" customFormat="1" x14ac:dyDescent="0.25">
      <c r="A14" s="169"/>
      <c r="B14" s="94" t="s">
        <v>27</v>
      </c>
      <c r="C14" s="98">
        <f>IFERROR(SUM(C9:C13), "--")</f>
        <v>1665</v>
      </c>
      <c r="D14" s="98">
        <f>IFERROR(SUM(D9:D13), "--")</f>
        <v>1469</v>
      </c>
      <c r="E14" s="99">
        <f>IFERROR(D14/C14, "--")</f>
        <v>0.88228228228228234</v>
      </c>
      <c r="F14" s="98">
        <f>IFERROR(SUM(F9:F13), "--")</f>
        <v>1268</v>
      </c>
      <c r="G14" s="99">
        <f>IFERROR(F14/C14, "--")</f>
        <v>0.76156156156156152</v>
      </c>
      <c r="H14" s="95" t="s">
        <v>29</v>
      </c>
    </row>
    <row r="15" spans="1:8" ht="15" customHeight="1" x14ac:dyDescent="0.25">
      <c r="A15" s="166" t="s">
        <v>49</v>
      </c>
      <c r="B15" s="7" t="s">
        <v>91</v>
      </c>
      <c r="C15" s="29" t="s">
        <v>29</v>
      </c>
      <c r="D15" s="29" t="s">
        <v>29</v>
      </c>
      <c r="E15" s="30" t="s">
        <v>29</v>
      </c>
      <c r="F15" s="29" t="s">
        <v>29</v>
      </c>
      <c r="G15" s="30" t="s">
        <v>29</v>
      </c>
      <c r="H15" s="31" t="s">
        <v>29</v>
      </c>
    </row>
    <row r="16" spans="1:8" x14ac:dyDescent="0.25">
      <c r="A16" s="166"/>
      <c r="B16" s="7" t="s">
        <v>92</v>
      </c>
      <c r="C16" s="29" t="s">
        <v>29</v>
      </c>
      <c r="D16" s="29" t="s">
        <v>29</v>
      </c>
      <c r="E16" s="30" t="s">
        <v>29</v>
      </c>
      <c r="F16" s="29" t="s">
        <v>29</v>
      </c>
      <c r="G16" s="30" t="s">
        <v>29</v>
      </c>
      <c r="H16" s="31" t="s">
        <v>29</v>
      </c>
    </row>
    <row r="17" spans="1:8" x14ac:dyDescent="0.25">
      <c r="A17" s="166"/>
      <c r="B17" s="7" t="s">
        <v>93</v>
      </c>
      <c r="C17" s="29">
        <v>35</v>
      </c>
      <c r="D17" s="29">
        <v>27</v>
      </c>
      <c r="E17" s="30">
        <v>0.77142857142857146</v>
      </c>
      <c r="F17" s="29">
        <v>22</v>
      </c>
      <c r="G17" s="30">
        <v>0.62857142857142856</v>
      </c>
      <c r="H17" s="31">
        <v>2.8518518518518516</v>
      </c>
    </row>
    <row r="18" spans="1:8" x14ac:dyDescent="0.25">
      <c r="A18" s="166"/>
      <c r="B18" s="7" t="s">
        <v>94</v>
      </c>
      <c r="C18" s="29" t="s">
        <v>29</v>
      </c>
      <c r="D18" s="29" t="s">
        <v>29</v>
      </c>
      <c r="E18" s="30" t="s">
        <v>29</v>
      </c>
      <c r="F18" s="29" t="s">
        <v>29</v>
      </c>
      <c r="G18" s="30" t="s">
        <v>29</v>
      </c>
      <c r="H18" s="31" t="s">
        <v>29</v>
      </c>
    </row>
    <row r="19" spans="1:8" x14ac:dyDescent="0.25">
      <c r="A19" s="166"/>
      <c r="B19" s="7" t="s">
        <v>95</v>
      </c>
      <c r="C19" s="29" t="s">
        <v>29</v>
      </c>
      <c r="D19" s="29" t="s">
        <v>29</v>
      </c>
      <c r="E19" s="30" t="s">
        <v>29</v>
      </c>
      <c r="F19" s="29" t="s">
        <v>29</v>
      </c>
      <c r="G19" s="30" t="s">
        <v>29</v>
      </c>
      <c r="H19" s="31" t="s">
        <v>29</v>
      </c>
    </row>
    <row r="20" spans="1:8" s="71" customFormat="1" x14ac:dyDescent="0.25">
      <c r="A20" s="166"/>
      <c r="B20" s="53" t="s">
        <v>27</v>
      </c>
      <c r="C20" s="92">
        <f>IFERROR(SUM(C15:C19), "--")</f>
        <v>35</v>
      </c>
      <c r="D20" s="92">
        <f>IFERROR(SUM(D15:D19), "--")</f>
        <v>27</v>
      </c>
      <c r="E20" s="68">
        <f>IFERROR(D20/C20, "--")</f>
        <v>0.77142857142857146</v>
      </c>
      <c r="F20" s="92">
        <f>IFERROR(SUM(F15:F19), "--")</f>
        <v>22</v>
      </c>
      <c r="G20" s="68">
        <f>IFERROR(F20/C20, "--")</f>
        <v>0.62857142857142856</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73" t="s">
        <v>36</v>
      </c>
      <c r="B4" s="7" t="s">
        <v>91</v>
      </c>
      <c r="C4" s="78">
        <v>17</v>
      </c>
      <c r="D4" s="32">
        <v>14</v>
      </c>
      <c r="E4" s="27">
        <v>0.82352941176470584</v>
      </c>
      <c r="F4" s="32">
        <v>13</v>
      </c>
      <c r="G4" s="27">
        <v>0.76470588235294112</v>
      </c>
      <c r="H4" s="33">
        <v>2.7857142857142856</v>
      </c>
      <c r="I4" s="78">
        <v>13</v>
      </c>
      <c r="J4" s="32">
        <v>7</v>
      </c>
      <c r="K4" s="27">
        <v>0.53846153846153844</v>
      </c>
      <c r="L4" s="32">
        <v>4</v>
      </c>
      <c r="M4" s="27">
        <v>0.30769230769230771</v>
      </c>
      <c r="N4" s="33">
        <v>2.5</v>
      </c>
      <c r="O4" s="119" t="s">
        <v>29</v>
      </c>
      <c r="P4" s="120" t="s">
        <v>29</v>
      </c>
      <c r="Q4" s="30" t="s">
        <v>29</v>
      </c>
      <c r="R4" s="120" t="s">
        <v>29</v>
      </c>
      <c r="S4" s="30" t="s">
        <v>29</v>
      </c>
      <c r="T4" s="121" t="s">
        <v>29</v>
      </c>
    </row>
    <row r="5" spans="1:20" x14ac:dyDescent="0.25">
      <c r="A5" s="174"/>
      <c r="B5" s="7" t="s">
        <v>92</v>
      </c>
      <c r="C5" s="78">
        <v>13</v>
      </c>
      <c r="D5" s="32">
        <v>11</v>
      </c>
      <c r="E5" s="27">
        <v>0.84615384615384615</v>
      </c>
      <c r="F5" s="32">
        <v>10</v>
      </c>
      <c r="G5" s="27">
        <v>0.76923076923076927</v>
      </c>
      <c r="H5" s="33">
        <v>3.0909090909090908</v>
      </c>
      <c r="I5" s="78">
        <v>19</v>
      </c>
      <c r="J5" s="32">
        <v>18</v>
      </c>
      <c r="K5" s="27">
        <v>0.94736842105263153</v>
      </c>
      <c r="L5" s="32">
        <v>15</v>
      </c>
      <c r="M5" s="27">
        <v>0.78947368421052633</v>
      </c>
      <c r="N5" s="33">
        <v>2.8888888888888888</v>
      </c>
      <c r="O5" s="119" t="s">
        <v>29</v>
      </c>
      <c r="P5" s="120" t="s">
        <v>29</v>
      </c>
      <c r="Q5" s="30" t="s">
        <v>29</v>
      </c>
      <c r="R5" s="120" t="s">
        <v>29</v>
      </c>
      <c r="S5" s="30" t="s">
        <v>29</v>
      </c>
      <c r="T5" s="121" t="s">
        <v>29</v>
      </c>
    </row>
    <row r="6" spans="1:20" x14ac:dyDescent="0.25">
      <c r="A6" s="174"/>
      <c r="B6" s="7" t="s">
        <v>93</v>
      </c>
      <c r="C6" s="78">
        <v>9</v>
      </c>
      <c r="D6" s="32">
        <v>9</v>
      </c>
      <c r="E6" s="27">
        <v>1</v>
      </c>
      <c r="F6" s="32">
        <v>8</v>
      </c>
      <c r="G6" s="27">
        <v>0.88888888888888884</v>
      </c>
      <c r="H6" s="33">
        <v>3.0777777777777775</v>
      </c>
      <c r="I6" s="78">
        <v>24</v>
      </c>
      <c r="J6" s="32">
        <v>19</v>
      </c>
      <c r="K6" s="27">
        <v>0.79166666666666663</v>
      </c>
      <c r="L6" s="32">
        <v>15</v>
      </c>
      <c r="M6" s="27">
        <v>0.625</v>
      </c>
      <c r="N6" s="33">
        <v>2.7894736842105261</v>
      </c>
      <c r="O6" s="119" t="s">
        <v>29</v>
      </c>
      <c r="P6" s="120" t="s">
        <v>29</v>
      </c>
      <c r="Q6" s="30" t="s">
        <v>29</v>
      </c>
      <c r="R6" s="120" t="s">
        <v>29</v>
      </c>
      <c r="S6" s="30" t="s">
        <v>29</v>
      </c>
      <c r="T6" s="121" t="s">
        <v>29</v>
      </c>
    </row>
    <row r="7" spans="1:20" x14ac:dyDescent="0.25">
      <c r="A7" s="174"/>
      <c r="B7" s="7" t="s">
        <v>94</v>
      </c>
      <c r="C7" s="78">
        <v>16</v>
      </c>
      <c r="D7" s="32">
        <v>13</v>
      </c>
      <c r="E7" s="27">
        <v>0.8125</v>
      </c>
      <c r="F7" s="32">
        <v>8</v>
      </c>
      <c r="G7" s="27">
        <v>0.5</v>
      </c>
      <c r="H7" s="33">
        <v>1.9230769230769231</v>
      </c>
      <c r="I7" s="78">
        <v>21</v>
      </c>
      <c r="J7" s="32">
        <v>14</v>
      </c>
      <c r="K7" s="27">
        <v>0.66666666666666663</v>
      </c>
      <c r="L7" s="32">
        <v>11</v>
      </c>
      <c r="M7" s="27">
        <v>0.52380952380952384</v>
      </c>
      <c r="N7" s="33">
        <v>2.3857142857142857</v>
      </c>
      <c r="O7" s="119" t="s">
        <v>29</v>
      </c>
      <c r="P7" s="120" t="s">
        <v>29</v>
      </c>
      <c r="Q7" s="30" t="s">
        <v>29</v>
      </c>
      <c r="R7" s="120" t="s">
        <v>29</v>
      </c>
      <c r="S7" s="30" t="s">
        <v>29</v>
      </c>
      <c r="T7" s="121" t="s">
        <v>29</v>
      </c>
    </row>
    <row r="8" spans="1:20" x14ac:dyDescent="0.25">
      <c r="A8" s="174"/>
      <c r="B8" s="7" t="s">
        <v>95</v>
      </c>
      <c r="C8" s="78">
        <v>11</v>
      </c>
      <c r="D8" s="32">
        <v>10</v>
      </c>
      <c r="E8" s="27">
        <v>0.90909090909090906</v>
      </c>
      <c r="F8" s="32">
        <v>8</v>
      </c>
      <c r="G8" s="27">
        <v>0.72727272727272729</v>
      </c>
      <c r="H8" s="33">
        <v>2.8</v>
      </c>
      <c r="I8" s="78">
        <v>10</v>
      </c>
      <c r="J8" s="32">
        <v>9</v>
      </c>
      <c r="K8" s="27">
        <v>0.9</v>
      </c>
      <c r="L8" s="32">
        <v>8</v>
      </c>
      <c r="M8" s="27">
        <v>0.8</v>
      </c>
      <c r="N8" s="33">
        <v>3</v>
      </c>
      <c r="O8" s="119" t="s">
        <v>29</v>
      </c>
      <c r="P8" s="120" t="s">
        <v>29</v>
      </c>
      <c r="Q8" s="30" t="s">
        <v>29</v>
      </c>
      <c r="R8" s="120" t="s">
        <v>29</v>
      </c>
      <c r="S8" s="30" t="s">
        <v>29</v>
      </c>
      <c r="T8" s="121" t="s">
        <v>29</v>
      </c>
    </row>
    <row r="9" spans="1:20" s="71" customFormat="1" x14ac:dyDescent="0.25">
      <c r="A9" s="175"/>
      <c r="B9" s="53" t="s">
        <v>27</v>
      </c>
      <c r="C9" s="79">
        <f>IFERROR(SUM(C4:C8), "--")</f>
        <v>66</v>
      </c>
      <c r="D9" s="67">
        <f>IFERROR(SUM(D4:D8), "--")</f>
        <v>57</v>
      </c>
      <c r="E9" s="68">
        <f>IFERROR(D9/C9, "--")</f>
        <v>0.86363636363636365</v>
      </c>
      <c r="F9" s="67">
        <f>IFERROR(SUM(F4:F8), "--")</f>
        <v>47</v>
      </c>
      <c r="G9" s="68">
        <f>IFERROR(F9/C9, "--")</f>
        <v>0.71212121212121215</v>
      </c>
      <c r="H9" s="69" t="s">
        <v>29</v>
      </c>
      <c r="I9" s="79">
        <f>IFERROR(SUM(I4:I8), "--")</f>
        <v>87</v>
      </c>
      <c r="J9" s="67">
        <f>IFERROR(SUM(J4:J8), "--")</f>
        <v>67</v>
      </c>
      <c r="K9" s="68">
        <f>IFERROR(J9/I9, "--")</f>
        <v>0.77011494252873558</v>
      </c>
      <c r="L9" s="67">
        <f>IFERROR(SUM(L4:L8), "--")</f>
        <v>53</v>
      </c>
      <c r="M9" s="68">
        <f>IFERROR(L9/I9, "--")</f>
        <v>0.60919540229885061</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7" t="s">
        <v>37</v>
      </c>
      <c r="B10" s="34" t="s">
        <v>91</v>
      </c>
      <c r="C10" s="80">
        <v>3</v>
      </c>
      <c r="D10" s="35">
        <v>3</v>
      </c>
      <c r="E10" s="58">
        <v>1</v>
      </c>
      <c r="F10" s="35">
        <v>2</v>
      </c>
      <c r="G10" s="58">
        <v>0.66666666666666663</v>
      </c>
      <c r="H10" s="36">
        <v>1.3333333333333333</v>
      </c>
      <c r="I10" s="80">
        <v>1</v>
      </c>
      <c r="J10" s="35">
        <v>0</v>
      </c>
      <c r="K10" s="58">
        <v>0</v>
      </c>
      <c r="L10" s="35">
        <v>0</v>
      </c>
      <c r="M10" s="58">
        <v>0</v>
      </c>
      <c r="N10" s="36" t="s">
        <v>29</v>
      </c>
      <c r="O10" s="83" t="s">
        <v>29</v>
      </c>
      <c r="P10" s="37" t="s">
        <v>29</v>
      </c>
      <c r="Q10" s="91" t="s">
        <v>29</v>
      </c>
      <c r="R10" s="37" t="s">
        <v>29</v>
      </c>
      <c r="S10" s="91" t="s">
        <v>29</v>
      </c>
      <c r="T10" s="90" t="s">
        <v>29</v>
      </c>
    </row>
    <row r="11" spans="1:20" x14ac:dyDescent="0.25">
      <c r="A11" s="158"/>
      <c r="B11" s="34" t="s">
        <v>92</v>
      </c>
      <c r="C11" s="80">
        <v>1</v>
      </c>
      <c r="D11" s="35">
        <v>1</v>
      </c>
      <c r="E11" s="58">
        <v>1</v>
      </c>
      <c r="F11" s="35">
        <v>1</v>
      </c>
      <c r="G11" s="58">
        <v>1</v>
      </c>
      <c r="H11" s="36">
        <v>2</v>
      </c>
      <c r="I11" s="80">
        <v>1</v>
      </c>
      <c r="J11" s="35">
        <v>1</v>
      </c>
      <c r="K11" s="58">
        <v>1</v>
      </c>
      <c r="L11" s="35">
        <v>0</v>
      </c>
      <c r="M11" s="58">
        <v>0</v>
      </c>
      <c r="N11" s="36">
        <v>1</v>
      </c>
      <c r="O11" s="83" t="s">
        <v>29</v>
      </c>
      <c r="P11" s="37" t="s">
        <v>29</v>
      </c>
      <c r="Q11" s="91" t="s">
        <v>29</v>
      </c>
      <c r="R11" s="37" t="s">
        <v>29</v>
      </c>
      <c r="S11" s="91" t="s">
        <v>29</v>
      </c>
      <c r="T11" s="90" t="s">
        <v>29</v>
      </c>
    </row>
    <row r="12" spans="1:20" x14ac:dyDescent="0.25">
      <c r="A12" s="158"/>
      <c r="B12" s="34" t="s">
        <v>93</v>
      </c>
      <c r="C12" s="80">
        <v>1</v>
      </c>
      <c r="D12" s="35">
        <v>1</v>
      </c>
      <c r="E12" s="58">
        <v>1</v>
      </c>
      <c r="F12" s="35">
        <v>1</v>
      </c>
      <c r="G12" s="58">
        <v>1</v>
      </c>
      <c r="H12" s="36">
        <v>3</v>
      </c>
      <c r="I12" s="80">
        <v>3</v>
      </c>
      <c r="J12" s="35">
        <v>3</v>
      </c>
      <c r="K12" s="58">
        <v>1</v>
      </c>
      <c r="L12" s="35">
        <v>2</v>
      </c>
      <c r="M12" s="58">
        <v>0.66666666666666663</v>
      </c>
      <c r="N12" s="36">
        <v>2</v>
      </c>
      <c r="O12" s="83" t="s">
        <v>29</v>
      </c>
      <c r="P12" s="37" t="s">
        <v>29</v>
      </c>
      <c r="Q12" s="91" t="s">
        <v>29</v>
      </c>
      <c r="R12" s="37" t="s">
        <v>29</v>
      </c>
      <c r="S12" s="91" t="s">
        <v>29</v>
      </c>
      <c r="T12" s="90" t="s">
        <v>29</v>
      </c>
    </row>
    <row r="13" spans="1:20" x14ac:dyDescent="0.25">
      <c r="A13" s="158"/>
      <c r="B13" s="34" t="s">
        <v>94</v>
      </c>
      <c r="C13" s="83" t="s">
        <v>29</v>
      </c>
      <c r="D13" s="37" t="s">
        <v>29</v>
      </c>
      <c r="E13" s="91" t="s">
        <v>29</v>
      </c>
      <c r="F13" s="37" t="s">
        <v>29</v>
      </c>
      <c r="G13" s="91" t="s">
        <v>29</v>
      </c>
      <c r="H13" s="90" t="s">
        <v>29</v>
      </c>
      <c r="I13" s="80">
        <v>1</v>
      </c>
      <c r="J13" s="35">
        <v>0</v>
      </c>
      <c r="K13" s="58">
        <v>0</v>
      </c>
      <c r="L13" s="35">
        <v>0</v>
      </c>
      <c r="M13" s="58">
        <v>0</v>
      </c>
      <c r="N13" s="36" t="s">
        <v>29</v>
      </c>
      <c r="O13" s="83" t="s">
        <v>29</v>
      </c>
      <c r="P13" s="37" t="s">
        <v>29</v>
      </c>
      <c r="Q13" s="91" t="s">
        <v>29</v>
      </c>
      <c r="R13" s="37" t="s">
        <v>29</v>
      </c>
      <c r="S13" s="91" t="s">
        <v>29</v>
      </c>
      <c r="T13" s="90" t="s">
        <v>29</v>
      </c>
    </row>
    <row r="14" spans="1:20" x14ac:dyDescent="0.25">
      <c r="A14" s="158"/>
      <c r="B14" s="34" t="s">
        <v>95</v>
      </c>
      <c r="C14" s="80">
        <v>1</v>
      </c>
      <c r="D14" s="35">
        <v>1</v>
      </c>
      <c r="E14" s="58">
        <v>1</v>
      </c>
      <c r="F14" s="35">
        <v>1</v>
      </c>
      <c r="G14" s="58">
        <v>1</v>
      </c>
      <c r="H14" s="36">
        <v>4</v>
      </c>
      <c r="I14" s="80">
        <v>1</v>
      </c>
      <c r="J14" s="35">
        <v>1</v>
      </c>
      <c r="K14" s="58">
        <v>1</v>
      </c>
      <c r="L14" s="35">
        <v>1</v>
      </c>
      <c r="M14" s="58">
        <v>1</v>
      </c>
      <c r="N14" s="36">
        <v>4</v>
      </c>
      <c r="O14" s="83" t="s">
        <v>29</v>
      </c>
      <c r="P14" s="37" t="s">
        <v>29</v>
      </c>
      <c r="Q14" s="91" t="s">
        <v>29</v>
      </c>
      <c r="R14" s="37" t="s">
        <v>29</v>
      </c>
      <c r="S14" s="91" t="s">
        <v>29</v>
      </c>
      <c r="T14" s="90" t="s">
        <v>29</v>
      </c>
    </row>
    <row r="15" spans="1:20" s="71" customFormat="1" x14ac:dyDescent="0.25">
      <c r="A15" s="159"/>
      <c r="B15" s="72" t="s">
        <v>27</v>
      </c>
      <c r="C15" s="81">
        <f>IFERROR(SUM(C10:C14), "--")</f>
        <v>6</v>
      </c>
      <c r="D15" s="73">
        <f>IFERROR(SUM(D10:D14), "--")</f>
        <v>6</v>
      </c>
      <c r="E15" s="74">
        <f>IFERROR(D15/C15, "--")</f>
        <v>1</v>
      </c>
      <c r="F15" s="73">
        <f>IFERROR(SUM(F10:F14), "--")</f>
        <v>5</v>
      </c>
      <c r="G15" s="74">
        <f>IFERROR(F15/C15, "--")</f>
        <v>0.83333333333333337</v>
      </c>
      <c r="H15" s="75" t="s">
        <v>29</v>
      </c>
      <c r="I15" s="81">
        <f>IFERROR(SUM(I10:I14), "--")</f>
        <v>7</v>
      </c>
      <c r="J15" s="73">
        <f>IFERROR(SUM(J10:J14), "--")</f>
        <v>5</v>
      </c>
      <c r="K15" s="74">
        <f>IFERROR(J15/I15, "--")</f>
        <v>0.7142857142857143</v>
      </c>
      <c r="L15" s="73">
        <f>IFERROR(SUM(L10:L14), "--")</f>
        <v>3</v>
      </c>
      <c r="M15" s="74">
        <f>IFERROR(L15/I15, "--")</f>
        <v>0.42857142857142855</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76" t="s">
        <v>13</v>
      </c>
      <c r="B16" s="7" t="s">
        <v>91</v>
      </c>
      <c r="C16" s="78">
        <v>13</v>
      </c>
      <c r="D16" s="32">
        <v>13</v>
      </c>
      <c r="E16" s="27">
        <v>1</v>
      </c>
      <c r="F16" s="32">
        <v>13</v>
      </c>
      <c r="G16" s="27">
        <v>1</v>
      </c>
      <c r="H16" s="33">
        <v>2.8461538461538463</v>
      </c>
      <c r="I16" s="78">
        <v>10</v>
      </c>
      <c r="J16" s="32">
        <v>9</v>
      </c>
      <c r="K16" s="27">
        <v>0.9</v>
      </c>
      <c r="L16" s="32">
        <v>9</v>
      </c>
      <c r="M16" s="27">
        <v>0.9</v>
      </c>
      <c r="N16" s="33">
        <v>3.5714285714285716</v>
      </c>
      <c r="O16" s="119" t="s">
        <v>29</v>
      </c>
      <c r="P16" s="120" t="s">
        <v>29</v>
      </c>
      <c r="Q16" s="30" t="s">
        <v>29</v>
      </c>
      <c r="R16" s="120" t="s">
        <v>29</v>
      </c>
      <c r="S16" s="30" t="s">
        <v>29</v>
      </c>
      <c r="T16" s="121" t="s">
        <v>29</v>
      </c>
    </row>
    <row r="17" spans="1:20" x14ac:dyDescent="0.25">
      <c r="A17" s="177"/>
      <c r="B17" s="7" t="s">
        <v>92</v>
      </c>
      <c r="C17" s="78">
        <v>18</v>
      </c>
      <c r="D17" s="32">
        <v>18</v>
      </c>
      <c r="E17" s="27">
        <v>1</v>
      </c>
      <c r="F17" s="32">
        <v>18</v>
      </c>
      <c r="G17" s="27">
        <v>1</v>
      </c>
      <c r="H17" s="33">
        <v>3.3333333333333335</v>
      </c>
      <c r="I17" s="78">
        <v>12</v>
      </c>
      <c r="J17" s="32">
        <v>12</v>
      </c>
      <c r="K17" s="27">
        <v>1</v>
      </c>
      <c r="L17" s="32">
        <v>12</v>
      </c>
      <c r="M17" s="27">
        <v>1</v>
      </c>
      <c r="N17" s="33">
        <v>4</v>
      </c>
      <c r="O17" s="119" t="s">
        <v>29</v>
      </c>
      <c r="P17" s="120" t="s">
        <v>29</v>
      </c>
      <c r="Q17" s="30" t="s">
        <v>29</v>
      </c>
      <c r="R17" s="120" t="s">
        <v>29</v>
      </c>
      <c r="S17" s="30" t="s">
        <v>29</v>
      </c>
      <c r="T17" s="121" t="s">
        <v>29</v>
      </c>
    </row>
    <row r="18" spans="1:20" x14ac:dyDescent="0.25">
      <c r="A18" s="177"/>
      <c r="B18" s="7" t="s">
        <v>93</v>
      </c>
      <c r="C18" s="78">
        <v>20</v>
      </c>
      <c r="D18" s="32">
        <v>20</v>
      </c>
      <c r="E18" s="27">
        <v>1</v>
      </c>
      <c r="F18" s="32">
        <v>20</v>
      </c>
      <c r="G18" s="27">
        <v>1</v>
      </c>
      <c r="H18" s="33">
        <v>3.25</v>
      </c>
      <c r="I18" s="78">
        <v>14</v>
      </c>
      <c r="J18" s="32">
        <v>14</v>
      </c>
      <c r="K18" s="27">
        <v>1</v>
      </c>
      <c r="L18" s="32">
        <v>13</v>
      </c>
      <c r="M18" s="27">
        <v>0.9285714285714286</v>
      </c>
      <c r="N18" s="33">
        <v>3.2357142857142858</v>
      </c>
      <c r="O18" s="78">
        <v>2</v>
      </c>
      <c r="P18" s="32">
        <v>2</v>
      </c>
      <c r="Q18" s="27">
        <v>1</v>
      </c>
      <c r="R18" s="32">
        <v>0</v>
      </c>
      <c r="S18" s="27">
        <v>0</v>
      </c>
      <c r="T18" s="33">
        <v>0.5</v>
      </c>
    </row>
    <row r="19" spans="1:20" x14ac:dyDescent="0.25">
      <c r="A19" s="177"/>
      <c r="B19" s="7" t="s">
        <v>94</v>
      </c>
      <c r="C19" s="78">
        <v>15</v>
      </c>
      <c r="D19" s="32">
        <v>15</v>
      </c>
      <c r="E19" s="27">
        <v>1</v>
      </c>
      <c r="F19" s="32">
        <v>14</v>
      </c>
      <c r="G19" s="27">
        <v>0.93333333333333335</v>
      </c>
      <c r="H19" s="33">
        <v>3.3333333333333335</v>
      </c>
      <c r="I19" s="78">
        <v>3</v>
      </c>
      <c r="J19" s="32">
        <v>3</v>
      </c>
      <c r="K19" s="27">
        <v>1</v>
      </c>
      <c r="L19" s="32">
        <v>3</v>
      </c>
      <c r="M19" s="27">
        <v>1</v>
      </c>
      <c r="N19" s="33">
        <v>3.9</v>
      </c>
      <c r="O19" s="119" t="s">
        <v>29</v>
      </c>
      <c r="P19" s="120" t="s">
        <v>29</v>
      </c>
      <c r="Q19" s="30" t="s">
        <v>29</v>
      </c>
      <c r="R19" s="120" t="s">
        <v>29</v>
      </c>
      <c r="S19" s="30" t="s">
        <v>29</v>
      </c>
      <c r="T19" s="121" t="s">
        <v>29</v>
      </c>
    </row>
    <row r="20" spans="1:20" x14ac:dyDescent="0.25">
      <c r="A20" s="177"/>
      <c r="B20" s="7" t="s">
        <v>95</v>
      </c>
      <c r="C20" s="78">
        <v>10</v>
      </c>
      <c r="D20" s="32">
        <v>10</v>
      </c>
      <c r="E20" s="27">
        <v>1</v>
      </c>
      <c r="F20" s="32">
        <v>10</v>
      </c>
      <c r="G20" s="27">
        <v>1</v>
      </c>
      <c r="H20" s="33">
        <v>3.4299999999999997</v>
      </c>
      <c r="I20" s="78">
        <v>2</v>
      </c>
      <c r="J20" s="32">
        <v>2</v>
      </c>
      <c r="K20" s="27">
        <v>1</v>
      </c>
      <c r="L20" s="32">
        <v>1</v>
      </c>
      <c r="M20" s="27">
        <v>0.5</v>
      </c>
      <c r="N20" s="33">
        <v>2</v>
      </c>
      <c r="O20" s="119" t="s">
        <v>29</v>
      </c>
      <c r="P20" s="120" t="s">
        <v>29</v>
      </c>
      <c r="Q20" s="30" t="s">
        <v>29</v>
      </c>
      <c r="R20" s="120" t="s">
        <v>29</v>
      </c>
      <c r="S20" s="30" t="s">
        <v>29</v>
      </c>
      <c r="T20" s="121" t="s">
        <v>29</v>
      </c>
    </row>
    <row r="21" spans="1:20" s="71" customFormat="1" x14ac:dyDescent="0.25">
      <c r="A21" s="178"/>
      <c r="B21" s="53" t="s">
        <v>27</v>
      </c>
      <c r="C21" s="79">
        <f>IFERROR(SUM(C16:C20), "--")</f>
        <v>76</v>
      </c>
      <c r="D21" s="67">
        <f>IFERROR(SUM(D16:D20), "--")</f>
        <v>76</v>
      </c>
      <c r="E21" s="68">
        <f>IFERROR(D21/C21, "--")</f>
        <v>1</v>
      </c>
      <c r="F21" s="67">
        <f>IFERROR(SUM(F16:F20), "--")</f>
        <v>75</v>
      </c>
      <c r="G21" s="68">
        <f>IFERROR(F21/C21, "--")</f>
        <v>0.98684210526315785</v>
      </c>
      <c r="H21" s="70" t="s">
        <v>29</v>
      </c>
      <c r="I21" s="79">
        <f>IFERROR(SUM(I16:I20), "--")</f>
        <v>41</v>
      </c>
      <c r="J21" s="67">
        <f>IFERROR(SUM(J16:J20), "--")</f>
        <v>40</v>
      </c>
      <c r="K21" s="68">
        <f>IFERROR(J21/I21, "--")</f>
        <v>0.97560975609756095</v>
      </c>
      <c r="L21" s="67">
        <f>IFERROR(SUM(L16:L20), "--")</f>
        <v>38</v>
      </c>
      <c r="M21" s="68">
        <f>IFERROR(L21/I21, "--")</f>
        <v>0.92682926829268297</v>
      </c>
      <c r="N21" s="70" t="s">
        <v>29</v>
      </c>
      <c r="O21" s="79">
        <f>IFERROR(SUM(O16:O20), "--")</f>
        <v>2</v>
      </c>
      <c r="P21" s="67">
        <f>IFERROR(SUM(P16:P20), "--")</f>
        <v>2</v>
      </c>
      <c r="Q21" s="68">
        <f>IFERROR(P21/O21, "--")</f>
        <v>1</v>
      </c>
      <c r="R21" s="67">
        <f>IFERROR(SUM(R16:R20), "--")</f>
        <v>0</v>
      </c>
      <c r="S21" s="68">
        <f>IFERROR(R21/O21, "--")</f>
        <v>0</v>
      </c>
      <c r="T21" s="70" t="s">
        <v>29</v>
      </c>
    </row>
    <row r="22" spans="1:20" x14ac:dyDescent="0.25">
      <c r="A22" s="148" t="s">
        <v>14</v>
      </c>
      <c r="B22" s="34" t="s">
        <v>91</v>
      </c>
      <c r="C22" s="80">
        <v>6</v>
      </c>
      <c r="D22" s="35">
        <v>4</v>
      </c>
      <c r="E22" s="58">
        <v>0.66666666666666663</v>
      </c>
      <c r="F22" s="35">
        <v>4</v>
      </c>
      <c r="G22" s="58">
        <v>0.66666666666666663</v>
      </c>
      <c r="H22" s="36">
        <v>3</v>
      </c>
      <c r="I22" s="80">
        <v>10</v>
      </c>
      <c r="J22" s="35">
        <v>10</v>
      </c>
      <c r="K22" s="58">
        <v>1</v>
      </c>
      <c r="L22" s="35">
        <v>6</v>
      </c>
      <c r="M22" s="58">
        <v>0.6</v>
      </c>
      <c r="N22" s="36">
        <v>2.2999999999999998</v>
      </c>
      <c r="O22" s="83" t="s">
        <v>29</v>
      </c>
      <c r="P22" s="37" t="s">
        <v>29</v>
      </c>
      <c r="Q22" s="91" t="s">
        <v>29</v>
      </c>
      <c r="R22" s="37" t="s">
        <v>29</v>
      </c>
      <c r="S22" s="91" t="s">
        <v>29</v>
      </c>
      <c r="T22" s="90" t="s">
        <v>29</v>
      </c>
    </row>
    <row r="23" spans="1:20" x14ac:dyDescent="0.25">
      <c r="A23" s="149"/>
      <c r="B23" s="34" t="s">
        <v>92</v>
      </c>
      <c r="C23" s="80">
        <v>3</v>
      </c>
      <c r="D23" s="35">
        <v>3</v>
      </c>
      <c r="E23" s="58">
        <v>1</v>
      </c>
      <c r="F23" s="35">
        <v>1</v>
      </c>
      <c r="G23" s="58">
        <v>0.33333333333333331</v>
      </c>
      <c r="H23" s="36">
        <v>1</v>
      </c>
      <c r="I23" s="80">
        <v>5</v>
      </c>
      <c r="J23" s="35">
        <v>3</v>
      </c>
      <c r="K23" s="58">
        <v>0.6</v>
      </c>
      <c r="L23" s="35">
        <v>3</v>
      </c>
      <c r="M23" s="58">
        <v>0.6</v>
      </c>
      <c r="N23" s="36">
        <v>3.3333333333333335</v>
      </c>
      <c r="O23" s="83" t="s">
        <v>29</v>
      </c>
      <c r="P23" s="37" t="s">
        <v>29</v>
      </c>
      <c r="Q23" s="91" t="s">
        <v>29</v>
      </c>
      <c r="R23" s="37" t="s">
        <v>29</v>
      </c>
      <c r="S23" s="91" t="s">
        <v>29</v>
      </c>
      <c r="T23" s="90" t="s">
        <v>29</v>
      </c>
    </row>
    <row r="24" spans="1:20" x14ac:dyDescent="0.25">
      <c r="A24" s="149"/>
      <c r="B24" s="34" t="s">
        <v>93</v>
      </c>
      <c r="C24" s="80">
        <v>1</v>
      </c>
      <c r="D24" s="35">
        <v>1</v>
      </c>
      <c r="E24" s="58">
        <v>1</v>
      </c>
      <c r="F24" s="35">
        <v>1</v>
      </c>
      <c r="G24" s="58">
        <v>1</v>
      </c>
      <c r="H24" s="36">
        <v>3</v>
      </c>
      <c r="I24" s="80">
        <v>2</v>
      </c>
      <c r="J24" s="35">
        <v>2</v>
      </c>
      <c r="K24" s="58">
        <v>1</v>
      </c>
      <c r="L24" s="35">
        <v>2</v>
      </c>
      <c r="M24" s="58">
        <v>1</v>
      </c>
      <c r="N24" s="36">
        <v>2.5</v>
      </c>
      <c r="O24" s="83" t="s">
        <v>29</v>
      </c>
      <c r="P24" s="37" t="s">
        <v>29</v>
      </c>
      <c r="Q24" s="91" t="s">
        <v>29</v>
      </c>
      <c r="R24" s="37" t="s">
        <v>29</v>
      </c>
      <c r="S24" s="91" t="s">
        <v>29</v>
      </c>
      <c r="T24" s="90" t="s">
        <v>29</v>
      </c>
    </row>
    <row r="25" spans="1:20" x14ac:dyDescent="0.25">
      <c r="A25" s="149"/>
      <c r="B25" s="34" t="s">
        <v>94</v>
      </c>
      <c r="C25" s="80">
        <v>5</v>
      </c>
      <c r="D25" s="35">
        <v>5</v>
      </c>
      <c r="E25" s="58">
        <v>1</v>
      </c>
      <c r="F25" s="35">
        <v>5</v>
      </c>
      <c r="G25" s="58">
        <v>1</v>
      </c>
      <c r="H25" s="36">
        <v>3.48</v>
      </c>
      <c r="I25" s="80">
        <v>6</v>
      </c>
      <c r="J25" s="35">
        <v>5</v>
      </c>
      <c r="K25" s="58">
        <v>0.83333333333333337</v>
      </c>
      <c r="L25" s="35">
        <v>4</v>
      </c>
      <c r="M25" s="58">
        <v>0.66666666666666663</v>
      </c>
      <c r="N25" s="36">
        <v>3.1399999999999997</v>
      </c>
      <c r="O25" s="83" t="s">
        <v>29</v>
      </c>
      <c r="P25" s="37" t="s">
        <v>29</v>
      </c>
      <c r="Q25" s="91" t="s">
        <v>29</v>
      </c>
      <c r="R25" s="37" t="s">
        <v>29</v>
      </c>
      <c r="S25" s="91" t="s">
        <v>29</v>
      </c>
      <c r="T25" s="90" t="s">
        <v>29</v>
      </c>
    </row>
    <row r="26" spans="1:20" x14ac:dyDescent="0.25">
      <c r="A26" s="149"/>
      <c r="B26" s="34" t="s">
        <v>95</v>
      </c>
      <c r="C26" s="80">
        <v>5</v>
      </c>
      <c r="D26" s="35">
        <v>5</v>
      </c>
      <c r="E26" s="58">
        <v>1</v>
      </c>
      <c r="F26" s="35">
        <v>5</v>
      </c>
      <c r="G26" s="58">
        <v>1</v>
      </c>
      <c r="H26" s="36">
        <v>3.8</v>
      </c>
      <c r="I26" s="80">
        <v>6</v>
      </c>
      <c r="J26" s="35">
        <v>6</v>
      </c>
      <c r="K26" s="58">
        <v>1</v>
      </c>
      <c r="L26" s="35">
        <v>5</v>
      </c>
      <c r="M26" s="58">
        <v>0.83333333333333337</v>
      </c>
      <c r="N26" s="36">
        <v>2.6666666666666665</v>
      </c>
      <c r="O26" s="83" t="s">
        <v>29</v>
      </c>
      <c r="P26" s="37" t="s">
        <v>29</v>
      </c>
      <c r="Q26" s="91" t="s">
        <v>29</v>
      </c>
      <c r="R26" s="37" t="s">
        <v>29</v>
      </c>
      <c r="S26" s="91" t="s">
        <v>29</v>
      </c>
      <c r="T26" s="90" t="s">
        <v>29</v>
      </c>
    </row>
    <row r="27" spans="1:20" s="71" customFormat="1" x14ac:dyDescent="0.25">
      <c r="A27" s="150"/>
      <c r="B27" s="72" t="s">
        <v>27</v>
      </c>
      <c r="C27" s="81">
        <f>IFERROR(SUM(C22:C26), "--")</f>
        <v>20</v>
      </c>
      <c r="D27" s="73">
        <f>IFERROR(SUM(D22:D26), "--")</f>
        <v>18</v>
      </c>
      <c r="E27" s="74">
        <f>IFERROR(D27/C27, "--")</f>
        <v>0.9</v>
      </c>
      <c r="F27" s="73">
        <f>IFERROR(SUM(F22:F26), "--")</f>
        <v>16</v>
      </c>
      <c r="G27" s="74">
        <f>IFERROR(F27/C27, "--")</f>
        <v>0.8</v>
      </c>
      <c r="H27" s="75" t="s">
        <v>29</v>
      </c>
      <c r="I27" s="81">
        <f>IFERROR(SUM(I22:I26), "--")</f>
        <v>29</v>
      </c>
      <c r="J27" s="73">
        <f>IFERROR(SUM(J22:J26), "--")</f>
        <v>26</v>
      </c>
      <c r="K27" s="74">
        <f>IFERROR(J27/I27, "--")</f>
        <v>0.89655172413793105</v>
      </c>
      <c r="L27" s="73">
        <f>IFERROR(SUM(L22:L26), "--")</f>
        <v>20</v>
      </c>
      <c r="M27" s="74">
        <f>IFERROR(L27/I27, "--")</f>
        <v>0.68965517241379315</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76" t="s">
        <v>87</v>
      </c>
      <c r="B28" s="7" t="s">
        <v>91</v>
      </c>
      <c r="C28" s="78">
        <v>141</v>
      </c>
      <c r="D28" s="32">
        <v>127</v>
      </c>
      <c r="E28" s="27">
        <v>0.900709219858156</v>
      </c>
      <c r="F28" s="32">
        <v>113</v>
      </c>
      <c r="G28" s="27">
        <v>0.8014184397163121</v>
      </c>
      <c r="H28" s="33">
        <v>2.9134920634920638</v>
      </c>
      <c r="I28" s="78">
        <v>75</v>
      </c>
      <c r="J28" s="32">
        <v>58</v>
      </c>
      <c r="K28" s="27">
        <v>0.77333333333333332</v>
      </c>
      <c r="L28" s="32">
        <v>45</v>
      </c>
      <c r="M28" s="27">
        <v>0.6</v>
      </c>
      <c r="N28" s="33">
        <v>2.7241379310344827</v>
      </c>
      <c r="O28" s="119" t="s">
        <v>29</v>
      </c>
      <c r="P28" s="120" t="s">
        <v>29</v>
      </c>
      <c r="Q28" s="30" t="s">
        <v>29</v>
      </c>
      <c r="R28" s="120" t="s">
        <v>29</v>
      </c>
      <c r="S28" s="30" t="s">
        <v>29</v>
      </c>
      <c r="T28" s="121" t="s">
        <v>29</v>
      </c>
    </row>
    <row r="29" spans="1:20" x14ac:dyDescent="0.25">
      <c r="A29" s="177"/>
      <c r="B29" s="7" t="s">
        <v>92</v>
      </c>
      <c r="C29" s="78">
        <v>149</v>
      </c>
      <c r="D29" s="32">
        <v>137</v>
      </c>
      <c r="E29" s="27">
        <v>0.91946308724832215</v>
      </c>
      <c r="F29" s="32">
        <v>129</v>
      </c>
      <c r="G29" s="27">
        <v>0.86577181208053688</v>
      </c>
      <c r="H29" s="33">
        <v>3.1124999999999998</v>
      </c>
      <c r="I29" s="78">
        <v>86</v>
      </c>
      <c r="J29" s="32">
        <v>75</v>
      </c>
      <c r="K29" s="27">
        <v>0.87209302325581395</v>
      </c>
      <c r="L29" s="32">
        <v>63</v>
      </c>
      <c r="M29" s="27">
        <v>0.73255813953488369</v>
      </c>
      <c r="N29" s="33">
        <v>2.8266666666666667</v>
      </c>
      <c r="O29" s="119" t="s">
        <v>29</v>
      </c>
      <c r="P29" s="120" t="s">
        <v>29</v>
      </c>
      <c r="Q29" s="30" t="s">
        <v>29</v>
      </c>
      <c r="R29" s="120" t="s">
        <v>29</v>
      </c>
      <c r="S29" s="30" t="s">
        <v>29</v>
      </c>
      <c r="T29" s="121" t="s">
        <v>29</v>
      </c>
    </row>
    <row r="30" spans="1:20" x14ac:dyDescent="0.25">
      <c r="A30" s="177"/>
      <c r="B30" s="7" t="s">
        <v>93</v>
      </c>
      <c r="C30" s="78">
        <v>115</v>
      </c>
      <c r="D30" s="32">
        <v>108</v>
      </c>
      <c r="E30" s="27">
        <v>0.93913043478260871</v>
      </c>
      <c r="F30" s="32">
        <v>98</v>
      </c>
      <c r="G30" s="27">
        <v>0.85217391304347823</v>
      </c>
      <c r="H30" s="33">
        <v>3.1083333333333334</v>
      </c>
      <c r="I30" s="78">
        <v>96</v>
      </c>
      <c r="J30" s="32">
        <v>75</v>
      </c>
      <c r="K30" s="27">
        <v>0.78125</v>
      </c>
      <c r="L30" s="32">
        <v>57</v>
      </c>
      <c r="M30" s="27">
        <v>0.59375</v>
      </c>
      <c r="N30" s="33">
        <v>2.6813333333333333</v>
      </c>
      <c r="O30" s="78">
        <v>9</v>
      </c>
      <c r="P30" s="32">
        <v>6</v>
      </c>
      <c r="Q30" s="27">
        <v>0.66666666666666663</v>
      </c>
      <c r="R30" s="32">
        <v>5</v>
      </c>
      <c r="S30" s="27">
        <v>0.55555555555555558</v>
      </c>
      <c r="T30" s="33">
        <v>2.8333333333333335</v>
      </c>
    </row>
    <row r="31" spans="1:20" x14ac:dyDescent="0.25">
      <c r="A31" s="177"/>
      <c r="B31" s="7" t="s">
        <v>94</v>
      </c>
      <c r="C31" s="78">
        <v>105</v>
      </c>
      <c r="D31" s="32">
        <v>97</v>
      </c>
      <c r="E31" s="27">
        <v>0.92380952380952386</v>
      </c>
      <c r="F31" s="32">
        <v>85</v>
      </c>
      <c r="G31" s="27">
        <v>0.80952380952380953</v>
      </c>
      <c r="H31" s="33">
        <v>2.8907216494845365</v>
      </c>
      <c r="I31" s="78">
        <v>106</v>
      </c>
      <c r="J31" s="32">
        <v>91</v>
      </c>
      <c r="K31" s="27">
        <v>0.85849056603773588</v>
      </c>
      <c r="L31" s="32">
        <v>72</v>
      </c>
      <c r="M31" s="27">
        <v>0.67924528301886788</v>
      </c>
      <c r="N31" s="33">
        <v>2.5109890109890109</v>
      </c>
      <c r="O31" s="119" t="s">
        <v>29</v>
      </c>
      <c r="P31" s="120" t="s">
        <v>29</v>
      </c>
      <c r="Q31" s="30" t="s">
        <v>29</v>
      </c>
      <c r="R31" s="120" t="s">
        <v>29</v>
      </c>
      <c r="S31" s="30" t="s">
        <v>29</v>
      </c>
      <c r="T31" s="121" t="s">
        <v>29</v>
      </c>
    </row>
    <row r="32" spans="1:20" x14ac:dyDescent="0.25">
      <c r="A32" s="177"/>
      <c r="B32" s="7" t="s">
        <v>95</v>
      </c>
      <c r="C32" s="78">
        <v>104</v>
      </c>
      <c r="D32" s="32">
        <v>100</v>
      </c>
      <c r="E32" s="27">
        <v>0.96153846153846156</v>
      </c>
      <c r="F32" s="32">
        <v>90</v>
      </c>
      <c r="G32" s="27">
        <v>0.86538461538461542</v>
      </c>
      <c r="H32" s="33">
        <v>3.1280000000000001</v>
      </c>
      <c r="I32" s="78">
        <v>92</v>
      </c>
      <c r="J32" s="32">
        <v>85</v>
      </c>
      <c r="K32" s="27">
        <v>0.92391304347826086</v>
      </c>
      <c r="L32" s="32">
        <v>66</v>
      </c>
      <c r="M32" s="27">
        <v>0.71739130434782605</v>
      </c>
      <c r="N32" s="33">
        <v>2.611764705882353</v>
      </c>
      <c r="O32" s="119" t="s">
        <v>29</v>
      </c>
      <c r="P32" s="120" t="s">
        <v>29</v>
      </c>
      <c r="Q32" s="30" t="s">
        <v>29</v>
      </c>
      <c r="R32" s="120" t="s">
        <v>29</v>
      </c>
      <c r="S32" s="30" t="s">
        <v>29</v>
      </c>
      <c r="T32" s="121" t="s">
        <v>29</v>
      </c>
    </row>
    <row r="33" spans="1:20" s="71" customFormat="1" x14ac:dyDescent="0.25">
      <c r="A33" s="178"/>
      <c r="B33" s="53" t="s">
        <v>27</v>
      </c>
      <c r="C33" s="79">
        <f>IFERROR(SUM(C28:C32), "--")</f>
        <v>614</v>
      </c>
      <c r="D33" s="67">
        <f>IFERROR(SUM(D28:D32), "--")</f>
        <v>569</v>
      </c>
      <c r="E33" s="68">
        <f>IFERROR(D33/C33, "--")</f>
        <v>0.92671009771986967</v>
      </c>
      <c r="F33" s="67">
        <f>IFERROR(SUM(F28:F32), "--")</f>
        <v>515</v>
      </c>
      <c r="G33" s="68">
        <f>IFERROR(F33/C33, "--")</f>
        <v>0.83876221498371339</v>
      </c>
      <c r="H33" s="70" t="s">
        <v>29</v>
      </c>
      <c r="I33" s="79">
        <f>IFERROR(SUM(I28:I32), "--")</f>
        <v>455</v>
      </c>
      <c r="J33" s="67">
        <f>IFERROR(SUM(J28:J32), "--")</f>
        <v>384</v>
      </c>
      <c r="K33" s="68">
        <f>IFERROR(J33/I33, "--")</f>
        <v>0.84395604395604396</v>
      </c>
      <c r="L33" s="67">
        <f>IFERROR(SUM(L28:L32), "--")</f>
        <v>303</v>
      </c>
      <c r="M33" s="68">
        <f>IFERROR(L33/I33, "--")</f>
        <v>0.6659340659340659</v>
      </c>
      <c r="N33" s="70" t="s">
        <v>29</v>
      </c>
      <c r="O33" s="79">
        <f>IFERROR(SUM(O28:O32), "--")</f>
        <v>9</v>
      </c>
      <c r="P33" s="67">
        <f>IFERROR(SUM(P28:P32), "--")</f>
        <v>6</v>
      </c>
      <c r="Q33" s="68">
        <f>IFERROR(P33/O33, "--")</f>
        <v>0.66666666666666663</v>
      </c>
      <c r="R33" s="67">
        <f>IFERROR(SUM(R28:R32), "--")</f>
        <v>5</v>
      </c>
      <c r="S33" s="68">
        <f>IFERROR(R33/O33, "--")</f>
        <v>0.55555555555555558</v>
      </c>
      <c r="T33" s="70" t="s">
        <v>29</v>
      </c>
    </row>
    <row r="34" spans="1:20" x14ac:dyDescent="0.25">
      <c r="A34" s="148" t="s">
        <v>15</v>
      </c>
      <c r="B34" s="34" t="s">
        <v>91</v>
      </c>
      <c r="C34" s="80">
        <v>2</v>
      </c>
      <c r="D34" s="35">
        <v>2</v>
      </c>
      <c r="E34" s="58">
        <v>1</v>
      </c>
      <c r="F34" s="35">
        <v>2</v>
      </c>
      <c r="G34" s="58">
        <v>1</v>
      </c>
      <c r="H34" s="36">
        <v>4</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49"/>
      <c r="B35" s="34" t="s">
        <v>92</v>
      </c>
      <c r="C35" s="83" t="s">
        <v>29</v>
      </c>
      <c r="D35" s="37" t="s">
        <v>29</v>
      </c>
      <c r="E35" s="91" t="s">
        <v>29</v>
      </c>
      <c r="F35" s="37" t="s">
        <v>29</v>
      </c>
      <c r="G35" s="91" t="s">
        <v>29</v>
      </c>
      <c r="H35" s="90" t="s">
        <v>29</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49"/>
      <c r="B36" s="34" t="s">
        <v>93</v>
      </c>
      <c r="C36" s="80">
        <v>5</v>
      </c>
      <c r="D36" s="35">
        <v>4</v>
      </c>
      <c r="E36" s="58">
        <v>0.8</v>
      </c>
      <c r="F36" s="35">
        <v>4</v>
      </c>
      <c r="G36" s="58">
        <v>0.8</v>
      </c>
      <c r="H36" s="36">
        <v>4</v>
      </c>
      <c r="I36" s="80">
        <v>3</v>
      </c>
      <c r="J36" s="35">
        <v>3</v>
      </c>
      <c r="K36" s="58">
        <v>1</v>
      </c>
      <c r="L36" s="35">
        <v>2</v>
      </c>
      <c r="M36" s="58">
        <v>0.66666666666666663</v>
      </c>
      <c r="N36" s="36">
        <v>2.6666666666666665</v>
      </c>
      <c r="O36" s="80">
        <v>1</v>
      </c>
      <c r="P36" s="35">
        <v>1</v>
      </c>
      <c r="Q36" s="58">
        <v>1</v>
      </c>
      <c r="R36" s="35">
        <v>1</v>
      </c>
      <c r="S36" s="58">
        <v>1</v>
      </c>
      <c r="T36" s="36">
        <v>4</v>
      </c>
    </row>
    <row r="37" spans="1:20" x14ac:dyDescent="0.25">
      <c r="A37" s="149"/>
      <c r="B37" s="34" t="s">
        <v>94</v>
      </c>
      <c r="C37" s="80">
        <v>2</v>
      </c>
      <c r="D37" s="35">
        <v>2</v>
      </c>
      <c r="E37" s="58">
        <v>1</v>
      </c>
      <c r="F37" s="35">
        <v>2</v>
      </c>
      <c r="G37" s="58">
        <v>1</v>
      </c>
      <c r="H37" s="36">
        <v>4</v>
      </c>
      <c r="I37" s="80">
        <v>1</v>
      </c>
      <c r="J37" s="35">
        <v>1</v>
      </c>
      <c r="K37" s="58">
        <v>1</v>
      </c>
      <c r="L37" s="35">
        <v>1</v>
      </c>
      <c r="M37" s="58">
        <v>1</v>
      </c>
      <c r="N37" s="36">
        <v>4</v>
      </c>
      <c r="O37" s="83" t="s">
        <v>29</v>
      </c>
      <c r="P37" s="37" t="s">
        <v>29</v>
      </c>
      <c r="Q37" s="91" t="s">
        <v>29</v>
      </c>
      <c r="R37" s="37" t="s">
        <v>29</v>
      </c>
      <c r="S37" s="91" t="s">
        <v>29</v>
      </c>
      <c r="T37" s="90" t="s">
        <v>29</v>
      </c>
    </row>
    <row r="38" spans="1:20" x14ac:dyDescent="0.25">
      <c r="A38" s="149"/>
      <c r="B38" s="34" t="s">
        <v>95</v>
      </c>
      <c r="C38" s="83" t="s">
        <v>29</v>
      </c>
      <c r="D38" s="37" t="s">
        <v>29</v>
      </c>
      <c r="E38" s="91" t="s">
        <v>29</v>
      </c>
      <c r="F38" s="37" t="s">
        <v>29</v>
      </c>
      <c r="G38" s="91" t="s">
        <v>29</v>
      </c>
      <c r="H38" s="90" t="s">
        <v>29</v>
      </c>
      <c r="I38" s="80">
        <v>2</v>
      </c>
      <c r="J38" s="35">
        <v>2</v>
      </c>
      <c r="K38" s="58">
        <v>1</v>
      </c>
      <c r="L38" s="35">
        <v>1</v>
      </c>
      <c r="M38" s="58">
        <v>0.5</v>
      </c>
      <c r="N38" s="36">
        <v>2</v>
      </c>
      <c r="O38" s="83" t="s">
        <v>29</v>
      </c>
      <c r="P38" s="37" t="s">
        <v>29</v>
      </c>
      <c r="Q38" s="91" t="s">
        <v>29</v>
      </c>
      <c r="R38" s="37" t="s">
        <v>29</v>
      </c>
      <c r="S38" s="91" t="s">
        <v>29</v>
      </c>
      <c r="T38" s="90" t="s">
        <v>29</v>
      </c>
    </row>
    <row r="39" spans="1:20" s="71" customFormat="1" x14ac:dyDescent="0.25">
      <c r="A39" s="150"/>
      <c r="B39" s="72" t="s">
        <v>27</v>
      </c>
      <c r="C39" s="81">
        <f>IFERROR(SUM(C34:C38), "--")</f>
        <v>9</v>
      </c>
      <c r="D39" s="73">
        <f>IFERROR(SUM(D34:D38), "--")</f>
        <v>8</v>
      </c>
      <c r="E39" s="74">
        <f>IFERROR(D39/C39, "--")</f>
        <v>0.88888888888888884</v>
      </c>
      <c r="F39" s="73">
        <f>IFERROR(SUM(F34:F38), "--")</f>
        <v>8</v>
      </c>
      <c r="G39" s="74">
        <f>IFERROR(F39/C39, "--")</f>
        <v>0.88888888888888884</v>
      </c>
      <c r="H39" s="75" t="s">
        <v>29</v>
      </c>
      <c r="I39" s="81">
        <f>IFERROR(SUM(I34:I38), "--")</f>
        <v>6</v>
      </c>
      <c r="J39" s="73">
        <f>IFERROR(SUM(J34:J38), "--")</f>
        <v>6</v>
      </c>
      <c r="K39" s="74">
        <f>IFERROR(J39/I39, "--")</f>
        <v>1</v>
      </c>
      <c r="L39" s="73">
        <f>IFERROR(SUM(L34:L38), "--")</f>
        <v>4</v>
      </c>
      <c r="M39" s="74">
        <f>IFERROR(L39/I39, "--")</f>
        <v>0.66666666666666663</v>
      </c>
      <c r="N39" s="75" t="s">
        <v>29</v>
      </c>
      <c r="O39" s="81">
        <f>IFERROR(SUM(O34:O38), "--")</f>
        <v>1</v>
      </c>
      <c r="P39" s="73">
        <f>IFERROR(SUM(P34:P38), "--")</f>
        <v>1</v>
      </c>
      <c r="Q39" s="74">
        <f>IFERROR(P39/O39, "--")</f>
        <v>1</v>
      </c>
      <c r="R39" s="73">
        <f>IFERROR(SUM(R34:R38), "--")</f>
        <v>1</v>
      </c>
      <c r="S39" s="74">
        <f>IFERROR(R39/O39, "--")</f>
        <v>1</v>
      </c>
      <c r="T39" s="75" t="s">
        <v>29</v>
      </c>
    </row>
    <row r="40" spans="1:20" ht="15" customHeight="1" x14ac:dyDescent="0.25">
      <c r="A40" s="173" t="s">
        <v>51</v>
      </c>
      <c r="B40" s="7" t="s">
        <v>91</v>
      </c>
      <c r="C40" s="78">
        <v>183</v>
      </c>
      <c r="D40" s="32">
        <v>171</v>
      </c>
      <c r="E40" s="27">
        <v>0.93442622950819676</v>
      </c>
      <c r="F40" s="32">
        <v>164</v>
      </c>
      <c r="G40" s="27">
        <v>0.89617486338797814</v>
      </c>
      <c r="H40" s="33">
        <v>3.2149700598802391</v>
      </c>
      <c r="I40" s="78">
        <v>143</v>
      </c>
      <c r="J40" s="32">
        <v>121</v>
      </c>
      <c r="K40" s="27">
        <v>0.84615384615384615</v>
      </c>
      <c r="L40" s="32">
        <v>100</v>
      </c>
      <c r="M40" s="27">
        <v>0.69930069930069927</v>
      </c>
      <c r="N40" s="33">
        <v>2.884297520661157</v>
      </c>
      <c r="O40" s="119" t="s">
        <v>29</v>
      </c>
      <c r="P40" s="120" t="s">
        <v>29</v>
      </c>
      <c r="Q40" s="30" t="s">
        <v>29</v>
      </c>
      <c r="R40" s="120" t="s">
        <v>29</v>
      </c>
      <c r="S40" s="30" t="s">
        <v>29</v>
      </c>
      <c r="T40" s="121" t="s">
        <v>29</v>
      </c>
    </row>
    <row r="41" spans="1:20" x14ac:dyDescent="0.25">
      <c r="A41" s="174"/>
      <c r="B41" s="7" t="s">
        <v>92</v>
      </c>
      <c r="C41" s="78">
        <v>191</v>
      </c>
      <c r="D41" s="32">
        <v>178</v>
      </c>
      <c r="E41" s="27">
        <v>0.93193717277486909</v>
      </c>
      <c r="F41" s="32">
        <v>169</v>
      </c>
      <c r="G41" s="27">
        <v>0.88481675392670156</v>
      </c>
      <c r="H41" s="33">
        <v>3.2338983050847463</v>
      </c>
      <c r="I41" s="78">
        <v>134</v>
      </c>
      <c r="J41" s="32">
        <v>121</v>
      </c>
      <c r="K41" s="27">
        <v>0.90298507462686572</v>
      </c>
      <c r="L41" s="32">
        <v>108</v>
      </c>
      <c r="M41" s="27">
        <v>0.80597014925373134</v>
      </c>
      <c r="N41" s="33">
        <v>3.2250000000000001</v>
      </c>
      <c r="O41" s="119" t="s">
        <v>29</v>
      </c>
      <c r="P41" s="120" t="s">
        <v>29</v>
      </c>
      <c r="Q41" s="30" t="s">
        <v>29</v>
      </c>
      <c r="R41" s="120" t="s">
        <v>29</v>
      </c>
      <c r="S41" s="30" t="s">
        <v>29</v>
      </c>
      <c r="T41" s="121" t="s">
        <v>29</v>
      </c>
    </row>
    <row r="42" spans="1:20" x14ac:dyDescent="0.25">
      <c r="A42" s="174"/>
      <c r="B42" s="7" t="s">
        <v>93</v>
      </c>
      <c r="C42" s="78">
        <v>205</v>
      </c>
      <c r="D42" s="32">
        <v>200</v>
      </c>
      <c r="E42" s="27">
        <v>0.97560975609756095</v>
      </c>
      <c r="F42" s="32">
        <v>193</v>
      </c>
      <c r="G42" s="27">
        <v>0.94146341463414629</v>
      </c>
      <c r="H42" s="33">
        <v>3.1550000000000007</v>
      </c>
      <c r="I42" s="78">
        <v>174</v>
      </c>
      <c r="J42" s="32">
        <v>155</v>
      </c>
      <c r="K42" s="27">
        <v>0.89080459770114939</v>
      </c>
      <c r="L42" s="32">
        <v>145</v>
      </c>
      <c r="M42" s="27">
        <v>0.83333333333333337</v>
      </c>
      <c r="N42" s="33">
        <v>3.279220779220779</v>
      </c>
      <c r="O42" s="78">
        <v>19</v>
      </c>
      <c r="P42" s="32">
        <v>14</v>
      </c>
      <c r="Q42" s="27">
        <v>0.73684210526315785</v>
      </c>
      <c r="R42" s="32">
        <v>13</v>
      </c>
      <c r="S42" s="27">
        <v>0.68421052631578949</v>
      </c>
      <c r="T42" s="33">
        <v>3.1428571428571428</v>
      </c>
    </row>
    <row r="43" spans="1:20" x14ac:dyDescent="0.25">
      <c r="A43" s="174"/>
      <c r="B43" s="7" t="s">
        <v>94</v>
      </c>
      <c r="C43" s="78">
        <v>333</v>
      </c>
      <c r="D43" s="32">
        <v>323</v>
      </c>
      <c r="E43" s="27">
        <v>0.96996996996996998</v>
      </c>
      <c r="F43" s="32">
        <v>311</v>
      </c>
      <c r="G43" s="27">
        <v>0.93393393393393398</v>
      </c>
      <c r="H43" s="33">
        <v>3.1950310559006208</v>
      </c>
      <c r="I43" s="78">
        <v>203</v>
      </c>
      <c r="J43" s="32">
        <v>193</v>
      </c>
      <c r="K43" s="27">
        <v>0.95073891625615758</v>
      </c>
      <c r="L43" s="32">
        <v>180</v>
      </c>
      <c r="M43" s="27">
        <v>0.88669950738916259</v>
      </c>
      <c r="N43" s="33">
        <v>3.0854922279792745</v>
      </c>
      <c r="O43" s="119" t="s">
        <v>29</v>
      </c>
      <c r="P43" s="120" t="s">
        <v>29</v>
      </c>
      <c r="Q43" s="30" t="s">
        <v>29</v>
      </c>
      <c r="R43" s="120" t="s">
        <v>29</v>
      </c>
      <c r="S43" s="30" t="s">
        <v>29</v>
      </c>
      <c r="T43" s="121" t="s">
        <v>29</v>
      </c>
    </row>
    <row r="44" spans="1:20" x14ac:dyDescent="0.25">
      <c r="A44" s="174"/>
      <c r="B44" s="7" t="s">
        <v>95</v>
      </c>
      <c r="C44" s="78">
        <v>376</v>
      </c>
      <c r="D44" s="32">
        <v>364</v>
      </c>
      <c r="E44" s="27">
        <v>0.96808510638297873</v>
      </c>
      <c r="F44" s="32">
        <v>360</v>
      </c>
      <c r="G44" s="27">
        <v>0.95744680851063835</v>
      </c>
      <c r="H44" s="33">
        <v>3.3597796143250687</v>
      </c>
      <c r="I44" s="78">
        <v>231</v>
      </c>
      <c r="J44" s="32">
        <v>218</v>
      </c>
      <c r="K44" s="27">
        <v>0.94372294372294374</v>
      </c>
      <c r="L44" s="32">
        <v>199</v>
      </c>
      <c r="M44" s="27">
        <v>0.8614718614718615</v>
      </c>
      <c r="N44" s="33">
        <v>3.3699074074074078</v>
      </c>
      <c r="O44" s="119" t="s">
        <v>29</v>
      </c>
      <c r="P44" s="120" t="s">
        <v>29</v>
      </c>
      <c r="Q44" s="30" t="s">
        <v>29</v>
      </c>
      <c r="R44" s="120" t="s">
        <v>29</v>
      </c>
      <c r="S44" s="30" t="s">
        <v>29</v>
      </c>
      <c r="T44" s="121" t="s">
        <v>29</v>
      </c>
    </row>
    <row r="45" spans="1:20" s="71" customFormat="1" x14ac:dyDescent="0.25">
      <c r="A45" s="175"/>
      <c r="B45" s="53" t="s">
        <v>27</v>
      </c>
      <c r="C45" s="79">
        <f>IFERROR(SUM(C40:C44), "--")</f>
        <v>1288</v>
      </c>
      <c r="D45" s="67">
        <f>IFERROR(SUM(D40:D44), "--")</f>
        <v>1236</v>
      </c>
      <c r="E45" s="68">
        <f>IFERROR(D45/C45, "--")</f>
        <v>0.95962732919254656</v>
      </c>
      <c r="F45" s="67">
        <f>IFERROR(SUM(F40:F44), "--")</f>
        <v>1197</v>
      </c>
      <c r="G45" s="68">
        <f>IFERROR(F45/C45, "--")</f>
        <v>0.92934782608695654</v>
      </c>
      <c r="H45" s="70" t="s">
        <v>29</v>
      </c>
      <c r="I45" s="79">
        <f>IFERROR(SUM(I40:I44), "--")</f>
        <v>885</v>
      </c>
      <c r="J45" s="67">
        <f>IFERROR(SUM(J40:J44), "--")</f>
        <v>808</v>
      </c>
      <c r="K45" s="68">
        <f>IFERROR(J45/I45, "--")</f>
        <v>0.91299435028248588</v>
      </c>
      <c r="L45" s="67">
        <f>IFERROR(SUM(L40:L44), "--")</f>
        <v>732</v>
      </c>
      <c r="M45" s="68">
        <f>IFERROR(L45/I45, "--")</f>
        <v>0.82711864406779656</v>
      </c>
      <c r="N45" s="70" t="s">
        <v>29</v>
      </c>
      <c r="O45" s="79">
        <f>IFERROR(SUM(O40:O44), "--")</f>
        <v>19</v>
      </c>
      <c r="P45" s="67">
        <f>IFERROR(SUM(P40:P44), "--")</f>
        <v>14</v>
      </c>
      <c r="Q45" s="68">
        <f>IFERROR(P45/O45, "--")</f>
        <v>0.73684210526315785</v>
      </c>
      <c r="R45" s="67">
        <f>IFERROR(SUM(R40:R44), "--")</f>
        <v>13</v>
      </c>
      <c r="S45" s="68">
        <f>IFERROR(R45/O45, "--")</f>
        <v>0.68421052631578949</v>
      </c>
      <c r="T45" s="70" t="s">
        <v>29</v>
      </c>
    </row>
    <row r="46" spans="1:20" ht="15" customHeight="1" x14ac:dyDescent="0.25">
      <c r="A46" s="157" t="s">
        <v>38</v>
      </c>
      <c r="B46" s="34" t="s">
        <v>91</v>
      </c>
      <c r="C46" s="83">
        <v>36</v>
      </c>
      <c r="D46" s="35">
        <v>32</v>
      </c>
      <c r="E46" s="58">
        <v>0.88888888888888884</v>
      </c>
      <c r="F46" s="35">
        <v>28</v>
      </c>
      <c r="G46" s="58">
        <v>0.77777777777777779</v>
      </c>
      <c r="H46" s="36">
        <v>2.9093750000000003</v>
      </c>
      <c r="I46" s="83">
        <v>24</v>
      </c>
      <c r="J46" s="35">
        <v>14</v>
      </c>
      <c r="K46" s="58">
        <v>0.58333333333333337</v>
      </c>
      <c r="L46" s="35">
        <v>13</v>
      </c>
      <c r="M46" s="58">
        <v>0.54166666666666663</v>
      </c>
      <c r="N46" s="36">
        <v>2.8571428571428572</v>
      </c>
      <c r="O46" s="83" t="s">
        <v>29</v>
      </c>
      <c r="P46" s="37" t="s">
        <v>29</v>
      </c>
      <c r="Q46" s="91" t="s">
        <v>29</v>
      </c>
      <c r="R46" s="37" t="s">
        <v>29</v>
      </c>
      <c r="S46" s="91" t="s">
        <v>29</v>
      </c>
      <c r="T46" s="90" t="s">
        <v>29</v>
      </c>
    </row>
    <row r="47" spans="1:20" x14ac:dyDescent="0.25">
      <c r="A47" s="158"/>
      <c r="B47" s="34" t="s">
        <v>92</v>
      </c>
      <c r="C47" s="80">
        <v>27</v>
      </c>
      <c r="D47" s="35">
        <v>24</v>
      </c>
      <c r="E47" s="58">
        <v>0.88888888888888884</v>
      </c>
      <c r="F47" s="35">
        <v>24</v>
      </c>
      <c r="G47" s="58">
        <v>0.88888888888888884</v>
      </c>
      <c r="H47" s="36">
        <v>3.3333333333333335</v>
      </c>
      <c r="I47" s="80">
        <v>20</v>
      </c>
      <c r="J47" s="35">
        <v>20</v>
      </c>
      <c r="K47" s="58">
        <v>1</v>
      </c>
      <c r="L47" s="35">
        <v>19</v>
      </c>
      <c r="M47" s="58">
        <v>0.95</v>
      </c>
      <c r="N47" s="36">
        <v>3.4</v>
      </c>
      <c r="O47" s="83" t="s">
        <v>29</v>
      </c>
      <c r="P47" s="37" t="s">
        <v>29</v>
      </c>
      <c r="Q47" s="91" t="s">
        <v>29</v>
      </c>
      <c r="R47" s="37" t="s">
        <v>29</v>
      </c>
      <c r="S47" s="91" t="s">
        <v>29</v>
      </c>
      <c r="T47" s="90" t="s">
        <v>29</v>
      </c>
    </row>
    <row r="48" spans="1:20" x14ac:dyDescent="0.25">
      <c r="A48" s="158"/>
      <c r="B48" s="34" t="s">
        <v>93</v>
      </c>
      <c r="C48" s="80">
        <v>31</v>
      </c>
      <c r="D48" s="35">
        <v>29</v>
      </c>
      <c r="E48" s="58">
        <v>0.93548387096774188</v>
      </c>
      <c r="F48" s="35">
        <v>25</v>
      </c>
      <c r="G48" s="58">
        <v>0.80645161290322576</v>
      </c>
      <c r="H48" s="36">
        <v>2.8275862068965516</v>
      </c>
      <c r="I48" s="80">
        <v>27</v>
      </c>
      <c r="J48" s="35">
        <v>22</v>
      </c>
      <c r="K48" s="58">
        <v>0.81481481481481477</v>
      </c>
      <c r="L48" s="35">
        <v>20</v>
      </c>
      <c r="M48" s="58">
        <v>0.7407407407407407</v>
      </c>
      <c r="N48" s="36">
        <v>2.8181818181818183</v>
      </c>
      <c r="O48" s="80">
        <v>4</v>
      </c>
      <c r="P48" s="35">
        <v>4</v>
      </c>
      <c r="Q48" s="58">
        <v>1</v>
      </c>
      <c r="R48" s="35">
        <v>3</v>
      </c>
      <c r="S48" s="58">
        <v>0.75</v>
      </c>
      <c r="T48" s="36">
        <v>2.75</v>
      </c>
    </row>
    <row r="49" spans="1:20" x14ac:dyDescent="0.25">
      <c r="A49" s="158"/>
      <c r="B49" s="34" t="s">
        <v>94</v>
      </c>
      <c r="C49" s="80">
        <v>36</v>
      </c>
      <c r="D49" s="35">
        <v>35</v>
      </c>
      <c r="E49" s="58">
        <v>0.97222222222222221</v>
      </c>
      <c r="F49" s="35">
        <v>32</v>
      </c>
      <c r="G49" s="58">
        <v>0.88888888888888884</v>
      </c>
      <c r="H49" s="36">
        <v>3.1628571428571424</v>
      </c>
      <c r="I49" s="80">
        <v>31</v>
      </c>
      <c r="J49" s="35">
        <v>30</v>
      </c>
      <c r="K49" s="58">
        <v>0.967741935483871</v>
      </c>
      <c r="L49" s="35">
        <v>23</v>
      </c>
      <c r="M49" s="58">
        <v>0.74193548387096775</v>
      </c>
      <c r="N49" s="36">
        <v>2.7035714285714283</v>
      </c>
      <c r="O49" s="83" t="s">
        <v>29</v>
      </c>
      <c r="P49" s="37" t="s">
        <v>29</v>
      </c>
      <c r="Q49" s="91" t="s">
        <v>29</v>
      </c>
      <c r="R49" s="37" t="s">
        <v>29</v>
      </c>
      <c r="S49" s="91" t="s">
        <v>29</v>
      </c>
      <c r="T49" s="90" t="s">
        <v>29</v>
      </c>
    </row>
    <row r="50" spans="1:20" x14ac:dyDescent="0.25">
      <c r="A50" s="158"/>
      <c r="B50" s="34" t="s">
        <v>95</v>
      </c>
      <c r="C50" s="80">
        <v>39</v>
      </c>
      <c r="D50" s="35">
        <v>36</v>
      </c>
      <c r="E50" s="58">
        <v>0.92307692307692313</v>
      </c>
      <c r="F50" s="35">
        <v>35</v>
      </c>
      <c r="G50" s="58">
        <v>0.89743589743589747</v>
      </c>
      <c r="H50" s="36">
        <v>3.0777777777777779</v>
      </c>
      <c r="I50" s="80">
        <v>34</v>
      </c>
      <c r="J50" s="35">
        <v>30</v>
      </c>
      <c r="K50" s="58">
        <v>0.88235294117647056</v>
      </c>
      <c r="L50" s="35">
        <v>24</v>
      </c>
      <c r="M50" s="58">
        <v>0.70588235294117652</v>
      </c>
      <c r="N50" s="36">
        <v>2.8433333333333333</v>
      </c>
      <c r="O50" s="83" t="s">
        <v>29</v>
      </c>
      <c r="P50" s="37" t="s">
        <v>29</v>
      </c>
      <c r="Q50" s="91" t="s">
        <v>29</v>
      </c>
      <c r="R50" s="37" t="s">
        <v>29</v>
      </c>
      <c r="S50" s="91" t="s">
        <v>29</v>
      </c>
      <c r="T50" s="90" t="s">
        <v>29</v>
      </c>
    </row>
    <row r="51" spans="1:20" s="71" customFormat="1" x14ac:dyDescent="0.25">
      <c r="A51" s="159"/>
      <c r="B51" s="72" t="s">
        <v>27</v>
      </c>
      <c r="C51" s="81">
        <f>IFERROR(SUM(C46:C50), "--")</f>
        <v>169</v>
      </c>
      <c r="D51" s="73">
        <f>IFERROR(SUM(D46:D50), "--")</f>
        <v>156</v>
      </c>
      <c r="E51" s="74">
        <f>IFERROR(D51/C51, "--")</f>
        <v>0.92307692307692313</v>
      </c>
      <c r="F51" s="73">
        <f>IFERROR(SUM(F46:F50), "--")</f>
        <v>144</v>
      </c>
      <c r="G51" s="74">
        <f>IFERROR(F51/C51, "--")</f>
        <v>0.85207100591715978</v>
      </c>
      <c r="H51" s="75" t="s">
        <v>29</v>
      </c>
      <c r="I51" s="81">
        <f>IFERROR(SUM(I46:I50), "--")</f>
        <v>136</v>
      </c>
      <c r="J51" s="73">
        <f>IFERROR(SUM(J46:J50), "--")</f>
        <v>116</v>
      </c>
      <c r="K51" s="74">
        <f>IFERROR(J51/I51, "--")</f>
        <v>0.8529411764705882</v>
      </c>
      <c r="L51" s="73">
        <f>IFERROR(SUM(L46:L50), "--")</f>
        <v>99</v>
      </c>
      <c r="M51" s="74">
        <f>IFERROR(L51/I51, "--")</f>
        <v>0.7279411764705882</v>
      </c>
      <c r="N51" s="75" t="s">
        <v>29</v>
      </c>
      <c r="O51" s="81">
        <f>IFERROR(SUM(O46:O50), "--")</f>
        <v>4</v>
      </c>
      <c r="P51" s="73">
        <f>IFERROR(SUM(P46:P50), "--")</f>
        <v>4</v>
      </c>
      <c r="Q51" s="74">
        <f>IFERROR(P51/O51, "--")</f>
        <v>1</v>
      </c>
      <c r="R51" s="73">
        <f>IFERROR(SUM(R46:R50), "--")</f>
        <v>3</v>
      </c>
      <c r="S51" s="74">
        <f>IFERROR(R51/O51, "--")</f>
        <v>0.75</v>
      </c>
      <c r="T51" s="75" t="s">
        <v>29</v>
      </c>
    </row>
    <row r="52" spans="1:20" ht="15" customHeight="1" x14ac:dyDescent="0.25">
      <c r="A52" s="173" t="s">
        <v>39</v>
      </c>
      <c r="B52" s="76" t="s">
        <v>91</v>
      </c>
      <c r="C52" s="78">
        <v>19</v>
      </c>
      <c r="D52" s="32">
        <v>19</v>
      </c>
      <c r="E52" s="27">
        <v>1</v>
      </c>
      <c r="F52" s="32">
        <v>18</v>
      </c>
      <c r="G52" s="27">
        <v>0.94736842105263153</v>
      </c>
      <c r="H52" s="33">
        <v>2.9315789473684211</v>
      </c>
      <c r="I52" s="78">
        <v>3</v>
      </c>
      <c r="J52" s="32">
        <v>2</v>
      </c>
      <c r="K52" s="27">
        <v>0.66666666666666663</v>
      </c>
      <c r="L52" s="32">
        <v>2</v>
      </c>
      <c r="M52" s="27">
        <v>0.66666666666666663</v>
      </c>
      <c r="N52" s="33">
        <v>3.5</v>
      </c>
      <c r="O52" s="119" t="s">
        <v>29</v>
      </c>
      <c r="P52" s="120" t="s">
        <v>29</v>
      </c>
      <c r="Q52" s="30" t="s">
        <v>29</v>
      </c>
      <c r="R52" s="120" t="s">
        <v>29</v>
      </c>
      <c r="S52" s="30" t="s">
        <v>29</v>
      </c>
      <c r="T52" s="121" t="s">
        <v>29</v>
      </c>
    </row>
    <row r="53" spans="1:20" x14ac:dyDescent="0.25">
      <c r="A53" s="174"/>
      <c r="B53" s="76" t="s">
        <v>92</v>
      </c>
      <c r="C53" s="78">
        <v>15</v>
      </c>
      <c r="D53" s="32">
        <v>12</v>
      </c>
      <c r="E53" s="27">
        <v>0.8</v>
      </c>
      <c r="F53" s="32">
        <v>12</v>
      </c>
      <c r="G53" s="27">
        <v>0.8</v>
      </c>
      <c r="H53" s="33">
        <v>3.0833333333333335</v>
      </c>
      <c r="I53" s="78">
        <v>6</v>
      </c>
      <c r="J53" s="32">
        <v>6</v>
      </c>
      <c r="K53" s="27">
        <v>1</v>
      </c>
      <c r="L53" s="32">
        <v>5</v>
      </c>
      <c r="M53" s="27">
        <v>0.83333333333333337</v>
      </c>
      <c r="N53" s="33">
        <v>3.1666666666666665</v>
      </c>
      <c r="O53" s="119" t="s">
        <v>29</v>
      </c>
      <c r="P53" s="120" t="s">
        <v>29</v>
      </c>
      <c r="Q53" s="30" t="s">
        <v>29</v>
      </c>
      <c r="R53" s="120" t="s">
        <v>29</v>
      </c>
      <c r="S53" s="30" t="s">
        <v>29</v>
      </c>
      <c r="T53" s="121" t="s">
        <v>29</v>
      </c>
    </row>
    <row r="54" spans="1:20" x14ac:dyDescent="0.25">
      <c r="A54" s="174"/>
      <c r="B54" s="76" t="s">
        <v>93</v>
      </c>
      <c r="C54" s="78">
        <v>10</v>
      </c>
      <c r="D54" s="32">
        <v>10</v>
      </c>
      <c r="E54" s="27">
        <v>1</v>
      </c>
      <c r="F54" s="32">
        <v>10</v>
      </c>
      <c r="G54" s="27">
        <v>1</v>
      </c>
      <c r="H54" s="33">
        <v>3.5</v>
      </c>
      <c r="I54" s="78">
        <v>2</v>
      </c>
      <c r="J54" s="32">
        <v>2</v>
      </c>
      <c r="K54" s="27">
        <v>1</v>
      </c>
      <c r="L54" s="32">
        <v>2</v>
      </c>
      <c r="M54" s="27">
        <v>1</v>
      </c>
      <c r="N54" s="33">
        <v>4</v>
      </c>
      <c r="O54" s="119" t="s">
        <v>29</v>
      </c>
      <c r="P54" s="120" t="s">
        <v>29</v>
      </c>
      <c r="Q54" s="30" t="s">
        <v>29</v>
      </c>
      <c r="R54" s="120" t="s">
        <v>29</v>
      </c>
      <c r="S54" s="30" t="s">
        <v>29</v>
      </c>
      <c r="T54" s="121" t="s">
        <v>29</v>
      </c>
    </row>
    <row r="55" spans="1:20" x14ac:dyDescent="0.25">
      <c r="A55" s="174"/>
      <c r="B55" s="76" t="s">
        <v>94</v>
      </c>
      <c r="C55" s="78">
        <v>5</v>
      </c>
      <c r="D55" s="32">
        <v>5</v>
      </c>
      <c r="E55" s="27">
        <v>1</v>
      </c>
      <c r="F55" s="32">
        <v>4</v>
      </c>
      <c r="G55" s="27">
        <v>0.8</v>
      </c>
      <c r="H55" s="33">
        <v>3.12</v>
      </c>
      <c r="I55" s="78">
        <v>5</v>
      </c>
      <c r="J55" s="32">
        <v>5</v>
      </c>
      <c r="K55" s="27">
        <v>1</v>
      </c>
      <c r="L55" s="32">
        <v>5</v>
      </c>
      <c r="M55" s="27">
        <v>1</v>
      </c>
      <c r="N55" s="33">
        <v>3</v>
      </c>
      <c r="O55" s="119" t="s">
        <v>29</v>
      </c>
      <c r="P55" s="120" t="s">
        <v>29</v>
      </c>
      <c r="Q55" s="30" t="s">
        <v>29</v>
      </c>
      <c r="R55" s="120" t="s">
        <v>29</v>
      </c>
      <c r="S55" s="30" t="s">
        <v>29</v>
      </c>
      <c r="T55" s="121" t="s">
        <v>29</v>
      </c>
    </row>
    <row r="56" spans="1:20" x14ac:dyDescent="0.25">
      <c r="A56" s="174"/>
      <c r="B56" s="76" t="s">
        <v>95</v>
      </c>
      <c r="C56" s="78">
        <v>6</v>
      </c>
      <c r="D56" s="32">
        <v>4</v>
      </c>
      <c r="E56" s="27">
        <v>0.66666666666666663</v>
      </c>
      <c r="F56" s="32">
        <v>4</v>
      </c>
      <c r="G56" s="27">
        <v>0.66666666666666663</v>
      </c>
      <c r="H56" s="33">
        <v>3.4249999999999998</v>
      </c>
      <c r="I56" s="78">
        <v>3</v>
      </c>
      <c r="J56" s="32">
        <v>2</v>
      </c>
      <c r="K56" s="27">
        <v>0.66666666666666663</v>
      </c>
      <c r="L56" s="32">
        <v>2</v>
      </c>
      <c r="M56" s="27">
        <v>0.66666666666666663</v>
      </c>
      <c r="N56" s="33">
        <v>4</v>
      </c>
      <c r="O56" s="119" t="s">
        <v>29</v>
      </c>
      <c r="P56" s="120" t="s">
        <v>29</v>
      </c>
      <c r="Q56" s="30" t="s">
        <v>29</v>
      </c>
      <c r="R56" s="120" t="s">
        <v>29</v>
      </c>
      <c r="S56" s="30" t="s">
        <v>29</v>
      </c>
      <c r="T56" s="121" t="s">
        <v>29</v>
      </c>
    </row>
    <row r="57" spans="1:20" s="71" customFormat="1" x14ac:dyDescent="0.25">
      <c r="A57" s="175"/>
      <c r="B57" s="77" t="s">
        <v>27</v>
      </c>
      <c r="C57" s="82">
        <f>IFERROR(SUM(C52:C56), "--")</f>
        <v>55</v>
      </c>
      <c r="D57" s="77">
        <f>IFERROR(SUM(D52:D56), "--")</f>
        <v>50</v>
      </c>
      <c r="E57" s="68">
        <f>IFERROR(D57/C57, "--")</f>
        <v>0.90909090909090906</v>
      </c>
      <c r="F57" s="77">
        <f>IFERROR(SUM(F52:F56), "--")</f>
        <v>48</v>
      </c>
      <c r="G57" s="68">
        <f>IFERROR(F57/C57, "--")</f>
        <v>0.87272727272727268</v>
      </c>
      <c r="H57" s="70" t="s">
        <v>29</v>
      </c>
      <c r="I57" s="79">
        <f>IFERROR(SUM(I52:I56), "--")</f>
        <v>19</v>
      </c>
      <c r="J57" s="67">
        <f>IFERROR(SUM(J52:J56), "--")</f>
        <v>17</v>
      </c>
      <c r="K57" s="68">
        <f>IFERROR(J57/I57, "--")</f>
        <v>0.89473684210526316</v>
      </c>
      <c r="L57" s="67">
        <f>IFERROR(SUM(L52:L56), "--")</f>
        <v>16</v>
      </c>
      <c r="M57" s="68">
        <f>IFERROR(L57/I57, "--")</f>
        <v>0.84210526315789469</v>
      </c>
      <c r="N57" s="70" t="s">
        <v>29</v>
      </c>
      <c r="O57" s="79">
        <f>IFERROR(SUM(O52:O56), "--")</f>
        <v>0</v>
      </c>
      <c r="P57" s="67">
        <f>IFERROR(SUM(P52:P56), "--")</f>
        <v>0</v>
      </c>
      <c r="Q57" s="68" t="str">
        <f>IFERROR(P57/O57, "--")</f>
        <v>--</v>
      </c>
      <c r="R57" s="67">
        <f>IFERROR(SUM(R52:R56), "--")</f>
        <v>0</v>
      </c>
      <c r="S57" s="68" t="str">
        <f>IFERROR(R57/O57, "--")</f>
        <v>--</v>
      </c>
      <c r="T57" s="70"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24</v>
      </c>
      <c r="C3" s="43">
        <v>1957.551082536</v>
      </c>
      <c r="D3" s="44">
        <v>440.30479375064647</v>
      </c>
      <c r="E3" s="43">
        <v>65.2517027512</v>
      </c>
      <c r="F3" s="43">
        <v>4.4459000000000017</v>
      </c>
      <c r="G3" s="45">
        <v>3.5459000000000018</v>
      </c>
      <c r="H3" s="44">
        <v>14.676826458354883</v>
      </c>
      <c r="I3" s="42">
        <v>692</v>
      </c>
      <c r="J3" s="42">
        <v>855</v>
      </c>
      <c r="K3" s="46">
        <v>0.80935672514619883</v>
      </c>
    </row>
    <row r="4" spans="1:11" x14ac:dyDescent="0.25">
      <c r="A4" s="20" t="s">
        <v>92</v>
      </c>
      <c r="B4" s="42">
        <v>23</v>
      </c>
      <c r="C4" s="43">
        <v>1985.219585952</v>
      </c>
      <c r="D4" s="44">
        <v>462.8414590021448</v>
      </c>
      <c r="E4" s="43">
        <v>66.173986198400002</v>
      </c>
      <c r="F4" s="43">
        <v>4.289200000000001</v>
      </c>
      <c r="G4" s="45">
        <v>3.4892000000000012</v>
      </c>
      <c r="H4" s="44">
        <v>15.428048633404828</v>
      </c>
      <c r="I4" s="42">
        <v>698</v>
      </c>
      <c r="J4" s="42">
        <v>850</v>
      </c>
      <c r="K4" s="46">
        <v>0.82117647058823529</v>
      </c>
    </row>
    <row r="5" spans="1:11" x14ac:dyDescent="0.25">
      <c r="A5" s="20" t="s">
        <v>93</v>
      </c>
      <c r="B5" s="42">
        <v>26</v>
      </c>
      <c r="C5" s="43">
        <v>2207.4738222479996</v>
      </c>
      <c r="D5" s="44">
        <v>439.40320519288179</v>
      </c>
      <c r="E5" s="43">
        <v>73.582460741599988</v>
      </c>
      <c r="F5" s="43">
        <v>5.0238000000000005</v>
      </c>
      <c r="G5" s="45">
        <v>4.2238000000000007</v>
      </c>
      <c r="H5" s="44">
        <v>14.646773506429392</v>
      </c>
      <c r="I5" s="42">
        <v>768</v>
      </c>
      <c r="J5" s="42">
        <v>997</v>
      </c>
      <c r="K5" s="46">
        <v>0.77031093279839513</v>
      </c>
    </row>
    <row r="6" spans="1:11" x14ac:dyDescent="0.25">
      <c r="A6" s="20" t="s">
        <v>94</v>
      </c>
      <c r="B6" s="42">
        <v>28</v>
      </c>
      <c r="C6" s="43">
        <v>2627.133665928</v>
      </c>
      <c r="D6" s="47">
        <v>505.02377276585918</v>
      </c>
      <c r="E6" s="45">
        <v>87.571122197600005</v>
      </c>
      <c r="F6" s="45">
        <v>5.2020000000000017</v>
      </c>
      <c r="G6" s="45">
        <v>4.4968000000000021</v>
      </c>
      <c r="H6" s="47">
        <v>16.834125758861973</v>
      </c>
      <c r="I6" s="42">
        <v>890</v>
      </c>
      <c r="J6" s="42">
        <v>1075</v>
      </c>
      <c r="K6" s="46">
        <v>0.82790697674418601</v>
      </c>
    </row>
    <row r="7" spans="1:11" x14ac:dyDescent="0.25">
      <c r="A7" s="20" t="s">
        <v>95</v>
      </c>
      <c r="B7" s="42">
        <v>31</v>
      </c>
      <c r="C7" s="43">
        <v>2748.0846870000009</v>
      </c>
      <c r="D7" s="44">
        <v>452.11402645476528</v>
      </c>
      <c r="E7" s="43">
        <v>91.602822900000035</v>
      </c>
      <c r="F7" s="43">
        <v>6.0783000000000023</v>
      </c>
      <c r="G7" s="45">
        <v>5.3283000000000023</v>
      </c>
      <c r="H7" s="44">
        <v>15.070467548492177</v>
      </c>
      <c r="I7" s="42">
        <v>941</v>
      </c>
      <c r="J7" s="42">
        <v>1175</v>
      </c>
      <c r="K7" s="46">
        <v>0.80085106382978721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2019-11-18T21:14:04Z</cp:lastPrinted>
  <dcterms:created xsi:type="dcterms:W3CDTF">2017-08-25T00:23:23Z</dcterms:created>
  <dcterms:modified xsi:type="dcterms:W3CDTF">2019-11-22T18:30:22Z</dcterms:modified>
</cp:coreProperties>
</file>